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งานสารบรรณ\ลูกหว้า\ภารกิจติดตามและประเมินผล lugva\OKR 65\รายงานรอบ 6 เดือน\"/>
    </mc:Choice>
  </mc:AlternateContent>
  <bookViews>
    <workbookView xWindow="0" yWindow="0" windowWidth="20490" windowHeight="7800" firstSheet="23" activeTab="24"/>
  </bookViews>
  <sheets>
    <sheet name="ตสน." sheetId="39" r:id="rId1"/>
    <sheet name="กกจ." sheetId="40" r:id="rId2"/>
    <sheet name="สลก." sheetId="41" r:id="rId3"/>
    <sheet name="กสก." sheetId="42" r:id="rId4"/>
    <sheet name="อยส." sheetId="43" r:id="rId5"/>
    <sheet name="กผส." sheetId="44" r:id="rId6"/>
    <sheet name="เขต 1" sheetId="45" r:id="rId7"/>
    <sheet name="เขต 2" sheetId="46" r:id="rId8"/>
    <sheet name="เขต 3" sheetId="47" r:id="rId9"/>
    <sheet name="เขต 4" sheetId="48" r:id="rId10"/>
    <sheet name="เขต 5" sheetId="49" r:id="rId11"/>
    <sheet name="เขต 6" sheetId="50" r:id="rId12"/>
    <sheet name="เขต 7" sheetId="51" r:id="rId13"/>
    <sheet name="เขต 8" sheetId="52" r:id="rId14"/>
    <sheet name="เขต 9" sheetId="53" r:id="rId15"/>
    <sheet name="สพส." sheetId="54" r:id="rId16"/>
    <sheet name="สตส." sheetId="55" r:id="rId17"/>
    <sheet name="สสช." sheetId="56" r:id="rId18"/>
    <sheet name="กรป." sheetId="57" r:id="rId19"/>
    <sheet name="กสบ." sheetId="58" r:id="rId20"/>
    <sheet name="สพพ." sheetId="59" r:id="rId21"/>
    <sheet name="สอส." sheetId="60" r:id="rId22"/>
    <sheet name="กสส." sheetId="61" r:id="rId23"/>
    <sheet name="กพก." sheetId="62" r:id="rId24"/>
    <sheet name="กทม." sheetId="63" r:id="rId25"/>
    <sheet name="สกม." sheetId="64" r:id="rId26"/>
    <sheet name="กค." sheetId="65" r:id="rId27"/>
    <sheet name="กผง." sheetId="66" r:id="rId28"/>
    <sheet name="กพร." sheetId="67" r:id="rId29"/>
    <sheet name="กวป." sheetId="68" r:id="rId30"/>
    <sheet name="สคบ." sheetId="69" r:id="rId31"/>
    <sheet name="สทช." sheetId="70" r:id="rId32"/>
    <sheet name="สทป." sheetId="71" r:id="rId33"/>
    <sheet name="ศทส." sheetId="72" r:id="rId34"/>
    <sheet name="sheet" sheetId="36" r:id="rId35"/>
  </sheets>
  <calcPr calcId="152511"/>
</workbook>
</file>

<file path=xl/calcChain.xml><?xml version="1.0" encoding="utf-8"?>
<calcChain xmlns="http://schemas.openxmlformats.org/spreadsheetml/2006/main">
  <c r="C13" i="57" l="1"/>
  <c r="C9" i="57"/>
  <c r="C14" i="68"/>
  <c r="C10" i="68"/>
  <c r="C13" i="63"/>
  <c r="C9" i="63"/>
  <c r="C16" i="61"/>
  <c r="C11" i="61"/>
  <c r="I13" i="59"/>
  <c r="I10" i="59" s="1"/>
  <c r="J11" i="72" l="1"/>
  <c r="J10" i="72"/>
  <c r="J9" i="72"/>
  <c r="J10" i="71"/>
  <c r="J9" i="71"/>
  <c r="J10" i="70"/>
  <c r="J9" i="70"/>
  <c r="J11" i="69"/>
  <c r="J10" i="69"/>
  <c r="J11" i="67"/>
  <c r="J10" i="67"/>
  <c r="J9" i="67"/>
  <c r="J11" i="66"/>
  <c r="J10" i="66"/>
  <c r="J9" i="66"/>
  <c r="J10" i="65"/>
  <c r="J9" i="65"/>
  <c r="J11" i="64"/>
  <c r="J10" i="64"/>
  <c r="J9" i="64"/>
  <c r="J10" i="62"/>
  <c r="J9" i="62"/>
  <c r="J10" i="60"/>
  <c r="J9" i="60"/>
  <c r="J10" i="59"/>
  <c r="J9" i="59"/>
  <c r="J10" i="58"/>
  <c r="J9" i="58"/>
  <c r="J10" i="56"/>
  <c r="J9" i="56"/>
  <c r="J11" i="55"/>
  <c r="J10" i="55"/>
  <c r="J9" i="55"/>
  <c r="J11" i="54"/>
  <c r="J10" i="54"/>
  <c r="J9" i="54"/>
  <c r="J13" i="53"/>
  <c r="J12" i="53"/>
  <c r="J11" i="53"/>
  <c r="J10" i="53"/>
  <c r="J11" i="52"/>
  <c r="J10" i="52"/>
  <c r="J9" i="52"/>
  <c r="J10" i="51"/>
  <c r="J9" i="51"/>
  <c r="J10" i="50"/>
  <c r="J9" i="50"/>
  <c r="J11" i="49"/>
  <c r="J10" i="49"/>
  <c r="J9" i="49"/>
  <c r="J10" i="48"/>
  <c r="J9" i="48"/>
  <c r="J10" i="47"/>
  <c r="J9" i="47"/>
  <c r="J11" i="46"/>
  <c r="J10" i="46"/>
  <c r="J9" i="46"/>
  <c r="J11" i="45"/>
  <c r="J10" i="45"/>
  <c r="J9" i="45"/>
  <c r="J9" i="44"/>
  <c r="J10" i="43"/>
  <c r="J9" i="43"/>
  <c r="J10" i="42"/>
  <c r="J9" i="42"/>
  <c r="J10" i="41"/>
  <c r="J9" i="41"/>
  <c r="J9" i="40"/>
  <c r="J9" i="69"/>
  <c r="J10" i="39"/>
  <c r="J9" i="39"/>
  <c r="J12" i="72" l="1"/>
  <c r="C12" i="72"/>
  <c r="J11" i="71"/>
  <c r="C11" i="71"/>
  <c r="J11" i="70"/>
  <c r="C11" i="70"/>
  <c r="J12" i="69"/>
  <c r="C12" i="69"/>
  <c r="J12" i="67"/>
  <c r="C12" i="67"/>
  <c r="J12" i="66"/>
  <c r="C12" i="66"/>
  <c r="J11" i="65"/>
  <c r="C11" i="65"/>
  <c r="J12" i="64"/>
  <c r="C12" i="64"/>
  <c r="J11" i="62"/>
  <c r="C11" i="62"/>
  <c r="J11" i="60"/>
  <c r="C11" i="60"/>
  <c r="J14" i="59"/>
  <c r="C14" i="59"/>
  <c r="J11" i="58"/>
  <c r="C11" i="58"/>
  <c r="J11" i="56"/>
  <c r="C11" i="56"/>
  <c r="J12" i="55"/>
  <c r="C12" i="55"/>
  <c r="J12" i="54"/>
  <c r="C12" i="54"/>
  <c r="J14" i="53"/>
  <c r="C14" i="53"/>
  <c r="J12" i="57" l="1"/>
  <c r="J11" i="57"/>
  <c r="J10" i="57"/>
  <c r="J9" i="68"/>
  <c r="J12" i="68"/>
  <c r="J11" i="68"/>
  <c r="J10" i="68" s="1"/>
  <c r="I10" i="68" s="1"/>
  <c r="J13" i="68"/>
  <c r="J12" i="63"/>
  <c r="J10" i="63"/>
  <c r="J9" i="63" s="1"/>
  <c r="J11" i="63"/>
  <c r="J15" i="61"/>
  <c r="J10" i="61"/>
  <c r="J14" i="61"/>
  <c r="J9" i="61"/>
  <c r="J13" i="61"/>
  <c r="J12" i="61"/>
  <c r="J12" i="52"/>
  <c r="C12" i="52"/>
  <c r="J11" i="51"/>
  <c r="C11" i="51"/>
  <c r="J9" i="57" l="1"/>
  <c r="I9" i="57" s="1"/>
  <c r="J14" i="68"/>
  <c r="J13" i="63"/>
  <c r="I9" i="63"/>
  <c r="J11" i="61"/>
  <c r="J16" i="61" s="1"/>
  <c r="J11" i="50"/>
  <c r="C11" i="50"/>
  <c r="J12" i="49"/>
  <c r="C12" i="49"/>
  <c r="J11" i="48"/>
  <c r="C11" i="48"/>
  <c r="J11" i="47"/>
  <c r="C11" i="47"/>
  <c r="J12" i="46"/>
  <c r="C12" i="46"/>
  <c r="J12" i="45"/>
  <c r="C12" i="45"/>
  <c r="J10" i="44"/>
  <c r="C10" i="44"/>
  <c r="J11" i="43"/>
  <c r="C11" i="43"/>
  <c r="J11" i="42"/>
  <c r="C11" i="42"/>
  <c r="J11" i="41"/>
  <c r="C11" i="41"/>
  <c r="J10" i="40"/>
  <c r="C10" i="40"/>
  <c r="J11" i="39"/>
  <c r="C11" i="39"/>
  <c r="J13" i="57" l="1"/>
  <c r="C11" i="36"/>
  <c r="J11" i="36"/>
  <c r="I11" i="61" l="1"/>
</calcChain>
</file>

<file path=xl/sharedStrings.xml><?xml version="1.0" encoding="utf-8"?>
<sst xmlns="http://schemas.openxmlformats.org/spreadsheetml/2006/main" count="1151" uniqueCount="410">
  <si>
    <t>รายงานผลการปฏิบัติราชการตามคำรับรองการปฏิบัติราชการภายในกรมปศุสัตว์</t>
  </si>
  <si>
    <t>OKR</t>
  </si>
  <si>
    <t>เป้าหมาย</t>
  </si>
  <si>
    <t>ผลการดำเนินการ</t>
  </si>
  <si>
    <t>หมายเหตุ</t>
  </si>
  <si>
    <t>สรุปผลการดำเนินการ</t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</si>
  <si>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 …………………………………………..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</si>
  <si>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…………………………………………...    โทรศัพท์  ………………………………….</t>
    </r>
  </si>
  <si>
    <t>เกณฑ์การประเมินผล (เป้าหมาย)</t>
  </si>
  <si>
    <t>หน่วยงาน : กลุ่มตรวจสอบภายใน</t>
  </si>
  <si>
    <t>หน่วยงาน : กองการเจ้าหน้าที่</t>
  </si>
  <si>
    <t>หน่วยงาน : สำนักงานเลขานุการกรม</t>
  </si>
  <si>
    <t>ร้อยละ 80</t>
  </si>
  <si>
    <t>ร้อยละ 90</t>
  </si>
  <si>
    <t>ร้อยละ 100</t>
  </si>
  <si>
    <t>ร้อยละ 70</t>
  </si>
  <si>
    <t>การชี้แจงประเด็นสำคัญที่ทันต่อเหตุการณ์</t>
  </si>
  <si>
    <t>หน่วยงาน : กองสารวัตรและกักกัน</t>
  </si>
  <si>
    <t>หน่วยงาน : กองควบคุมอาหารและยาสัตว์</t>
  </si>
  <si>
    <t>หน่วยงาน : กองผลิตภัณฑ์ปศุสัตว์</t>
  </si>
  <si>
    <t>ร้อยละ 50</t>
  </si>
  <si>
    <t>ร้อยละ 40</t>
  </si>
  <si>
    <t>ร้อยละ 45</t>
  </si>
  <si>
    <t>หน่วยงาน : สำนักงานปศุสัตว์เขต 1</t>
  </si>
  <si>
    <t>หน่วยงาน : สำนักงานปศุสัตว์เขต 2</t>
  </si>
  <si>
    <t>หน่วยงาน : สำนักงานปศุสัตว์เขต 3</t>
  </si>
  <si>
    <t>หน่วยงาน : สำนักงานปศุสัตว์เขต 4</t>
  </si>
  <si>
    <t>อุบัติการณ์เกิดโรค FMD ในพื้นที่เขต 4 ลดลง</t>
  </si>
  <si>
    <t>หน่วยงาน : สำนักงานปศุสัตว์เขต 5</t>
  </si>
  <si>
    <t>การพัฒนาเกษตรกรให้เป็น Smart Farmer ด้านปศุสัตว์</t>
  </si>
  <si>
    <t>หน่วยงาน : สำนักงานปศุสัตว์เขต 6</t>
  </si>
  <si>
    <t>เพิ่มขึ้น 5%</t>
  </si>
  <si>
    <t>ต่ำกว่า 2%</t>
  </si>
  <si>
    <t>เพิ่มขึ้น 3%</t>
  </si>
  <si>
    <t>ร้อยละ 60</t>
  </si>
  <si>
    <t xml:space="preserve">หน่วยงาน : </t>
  </si>
  <si>
    <t xml:space="preserve"> ประจำปีงบประมาณ พ.ศ. 2565</t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</si>
  <si>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 ……….  เดือน  …………………….  พ.ศ. 2565</t>
    </r>
  </si>
  <si>
    <t>น้ำหนัก
(ร้อยละ)</t>
  </si>
  <si>
    <t>ค่าคะแนนที่ได้</t>
  </si>
  <si>
    <t>ค่าคะแนนถ่วงน้ำหนัก</t>
  </si>
  <si>
    <t>การตรวจสอบภายในของหน่วยงานภายในกรมปศุสัตว์ที่ส่งเสริมให้หน่วยงานสามารถปฏิบัติงานได้เต็มประสิทธิภาพ เป็นไปตามกฎ ระเบียบ มีความโปร่งใส ตรวจสอบได้ และมุ่งสู่ความเป็นองค์การ 4.0</t>
  </si>
  <si>
    <t>ความสำเร็จในการสรุปผลการตรวจสอบและติดตามผลการปรับปรุงแก้ไขการปฏิบัติงาน ของหน่วยงานตามข้อเสนอแนะของผู้ตรวจสอบภายในจังหวัดหรือสำนักงานการตรวจเงินแผ่นดินที่เข้าตรวจสอบหน่วยงานในสังกัด กรมปศุสัตว์ เสนออธิบดีให้ความเห็นชอบ หรือสั่งการ เพื่อส่งเสริมให้หน่วยงานปฏิบัติงานได้อย่างมีประสิทธิภาพเป็นไปตามกฎ ระเบียบ มีความโปร่งใส ตรวจสอบได้ และมุ่งสู่ความเป็นองค์การ 4.0</t>
  </si>
  <si>
    <t>14 เรื่อง/ชุดรายงาน</t>
  </si>
  <si>
    <t>18 เรื่อง/ชุดรายงาน
(โดย
ประมาณ)</t>
  </si>
  <si>
    <t>ระดับความสำเร็จในการพัฒนาบุคลากรกรมปศุสัตว์</t>
  </si>
  <si>
    <t>ต่ำกว่า 
ร้อยละ 60</t>
  </si>
  <si>
    <t>ร้อยละ
60 - 90</t>
  </si>
  <si>
    <t>ร้อยละ 90ขึ้นไป</t>
  </si>
  <si>
    <t>ความสามารถในการตอบสนองต่อผู้รับบริการด้านงานสารบรรณโดยใช้เทคโนโลยี (ร้อยละ)</t>
  </si>
  <si>
    <t>ความ
สามารถ
ในการตอบสนองต่อผู้รับบริการด้านงานสารบรรณ โดยใช้เทคโนโลยี  ร้อยละ 90</t>
  </si>
  <si>
    <t>ทำลายเชื้อโรคยานพาหนะผ่านจุดตรวจ</t>
  </si>
  <si>
    <t>จำนวนตัวอย่างที่ได้รับการตรวจวิเคราะห์ วินิจฉัยและชันสูตรโรคสัตว์</t>
  </si>
  <si>
    <t>231,000 คัน</t>
  </si>
  <si>
    <t>7,730 ตัวอย่าง</t>
  </si>
  <si>
    <t>154,000 คัน</t>
  </si>
  <si>
    <t>5,150 ตัวอย่าง</t>
  </si>
  <si>
    <t>192,500 คัน</t>
  </si>
  <si>
    <t>6,440 ตัวอย่าง</t>
  </si>
  <si>
    <t>อาหารสัตว์และวัตถุอันตรายด้านการ
ปศุสัตว์มีคุณภาพได้มาตรฐานเป็นไปตามข้อกำหนด</t>
  </si>
  <si>
    <t>อาหารสัตว์ผสมยามีคุณภาพได้มาตรฐานเป็นไปตามข้อกำหนด</t>
  </si>
  <si>
    <t>ต่ำกว่า
ร้อยละ 80</t>
  </si>
  <si>
    <t>เกษตรกรที่ได้รับประโยชน์ด้านการ
ปศุสัตว์ โดยการฝึกอบรมการแปรรูปผลิตภัณฑ์ปศุสัตว์</t>
  </si>
  <si>
    <t>220 ราย</t>
  </si>
  <si>
    <t>110 ราย</t>
  </si>
  <si>
    <t>165 ราย</t>
  </si>
  <si>
    <t>จำนวนสถานที่จำหน่ายไข่สดได้รับการรับรองปศุสัตว์ OK เพิ่มขึ้น</t>
  </si>
  <si>
    <t xml:space="preserve">จำนวนฟาร์มที่ได้รับการรับรองฟาร์มที่มีระบบป้องกันโรคและการเลี้ยงสัตว์ที่เหมาะสม (Good Farming Management: GFM) </t>
  </si>
  <si>
    <t>สถานที่จำหน่ายเพิ่มขึ้นร้อยละ 3</t>
  </si>
  <si>
    <t>16,000 ฟาร์ม</t>
  </si>
  <si>
    <t>ร้อยละ 1 (945 แห่ง)</t>
  </si>
  <si>
    <t>ร้อยละ 2 (954 แห่ง)</t>
  </si>
  <si>
    <t>ร้อยละ 3 (963 แห่ง)</t>
  </si>
  <si>
    <t>8,000 ฟาร์ม</t>
  </si>
  <si>
    <t>12,000 ฟาร์ม</t>
  </si>
  <si>
    <t>จำนวนสถานพยาบาลสัตว์ที่ได้รับการอนุญาตให้จัดตั้งและดำเนินการ</t>
  </si>
  <si>
    <t>ร้อยละของศูนย์รวบรวมน้ำนมดิบที่รักษาสถานภาพการปฏิบัติที่ดีสำหรับศูนย์รวบรวมน้ำนมดิบ (GMP)</t>
  </si>
  <si>
    <t>จำนวนเกษตรกรได้รับการพัฒนาให้เป็น Smart Farmer ด้านปศุสัตว์</t>
  </si>
  <si>
    <t>525 แห่ง</t>
  </si>
  <si>
    <t>508 แห่ง</t>
  </si>
  <si>
    <t>516 แห่ง</t>
  </si>
  <si>
    <t>ร้อยละ 98</t>
  </si>
  <si>
    <t>ร้อยละ 99</t>
  </si>
  <si>
    <t>450 ราย</t>
  </si>
  <si>
    <t>360 ราย</t>
  </si>
  <si>
    <t>405 ราย</t>
  </si>
  <si>
    <t>การเร่งรัดติดตามลูกเกิดโครงการธนาคารโค-กระบือ เพื่อเกษตรกร ตามพระราชดำริ</t>
  </si>
  <si>
    <t>ผลผลิตภายใต้เขตพื้นที่ที่รับผิดชอบเพิ่มขึ้น : ไก่พื้นเมือง (ตัว)</t>
  </si>
  <si>
    <t>ลูกเกิด 60%
(13,613 ตัว)</t>
  </si>
  <si>
    <t xml:space="preserve">ลูกเกิด 40%
(9,076 ตัว) </t>
  </si>
  <si>
    <t>ลูกเกิด 50%
(11,345 ตัว)</t>
  </si>
  <si>
    <t>ผลผลิตเพิ่มขึ้น 5%
(28,367,641 ตัว)</t>
  </si>
  <si>
    <t>ผลผลิตเพิ่มขึ้น 3%</t>
  </si>
  <si>
    <t>ผลผลิตเพิ่มขึ้น 4%</t>
  </si>
  <si>
    <t>ผลผลิตเพิ่มขึ้น 5%</t>
  </si>
  <si>
    <t>เกษตรกรพื้นที่ปศุสัตว์เขต 4 มีผลผลิตโคเนื้อ เพิ่มมากขึ้น</t>
  </si>
  <si>
    <t>จำนวนโคเนื้อเพิ่มขึ้น ร้อยละ 25 (442,250 ตัว)</t>
  </si>
  <si>
    <t>การเกิดโรค FMD ในโค-กระบือลดลง ร้อยละ 50</t>
  </si>
  <si>
    <t>เพิ่มขึ้นร้อยละ 15 (265,350 ตัว)</t>
  </si>
  <si>
    <t>เพิ่มขึ้นร้อยละ 20 (353,800 ตัว)</t>
  </si>
  <si>
    <t>เพิ่มขึ้นร้อยละ 25 (442,250 ตัว)</t>
  </si>
  <si>
    <t>การเกิดโรค FMD ลดลง ร้อยละ 30
(26 ครั้ง)</t>
  </si>
  <si>
    <t>การเกิดโรค FMD ลดลง ร้อยละ 40
(35 ครั้ง)</t>
  </si>
  <si>
    <t>การเกิดโรค FMD ลดลง ร้อยละ 50
(44 ครั้ง)</t>
  </si>
  <si>
    <t>โครงการ 100% GAP</t>
  </si>
  <si>
    <t>การเชื่อมโยงระบบการผลิตและการบริหารจัดการด้านการตลาดโคเนื้อ - กระบือ</t>
  </si>
  <si>
    <t>การยกระดับฟาร์มปลอดโรคปากและเท้าเปื่อยในสุกร</t>
  </si>
  <si>
    <t>ฟาร์มโคนมที่ผ่านการรับรองการปฏิบัติทางเกษตรที่ดี (GAP) ร้อยละ 100</t>
  </si>
  <si>
    <t xml:space="preserve">เกษตรกรได้รับการอบรมสัมมนา เชิงปฏิบัติการฯ จำนวน 60 ราย </t>
  </si>
  <si>
    <t>ฟาร์มสุกรที่ผ่านการรับรองมาตรฐานฯ ไม่น้อยกว่าร้อยละ 80</t>
  </si>
  <si>
    <t>ร้อยละ 94</t>
  </si>
  <si>
    <t>ร้อยละ 97</t>
  </si>
  <si>
    <t>48 ราย</t>
  </si>
  <si>
    <t>60 ราย</t>
  </si>
  <si>
    <t>54 ราย
(+/- 10%)</t>
  </si>
  <si>
    <t>ความสำเร็จในการรับรองการปฏิบัติทางการเกษตรที่ดีด้านปศุสัตว์สำหรับฟาร์มสุกร</t>
  </si>
  <si>
    <t>ความสำเร็จในการรับรองสถานภาพฟาร์มปลอดโรคบรูเซลลาใน แพะ-แกะ</t>
  </si>
  <si>
    <t>หน่วยงาน : สำนักงานปศุสัตว์เขต 7</t>
  </si>
  <si>
    <t>ศูนย์รวบรวมน้ำนมดิบในพื้นที่ปศุสัตว์เขต 7 ได้รับการตรวจประเมินตามมาตรฐาน GMP</t>
  </si>
  <si>
    <t xml:space="preserve">ฟาร์มสุกรได้รับการรับรองฟาร์มปลอดโรคอหิวาต์แอฟริกาในสุกร </t>
  </si>
  <si>
    <t>ร้อยละ 95</t>
  </si>
  <si>
    <t>15 ฟาร์ม</t>
  </si>
  <si>
    <t>5 ฟาร์ม</t>
  </si>
  <si>
    <t>10 ฟาร์ม</t>
  </si>
  <si>
    <t>หน่วยงาน : สำนักงานปศุสัตว์เขต 8</t>
  </si>
  <si>
    <t xml:space="preserve">ผลการรับรองฟาร์มปลอดโรคบรูเซลลา ระดับ B ในโคนมในพื้นที่ปศุสัตว์เขต 8 </t>
  </si>
  <si>
    <t>การตรวจหาสารเร่งเนื้อแดง</t>
  </si>
  <si>
    <t>การพัฒนาการเลี้ยงสุกรหลุมวิถีใหม่ในโรงเรียนโครงการตามพระราชดำริ</t>
  </si>
  <si>
    <t>20 ฟาร์ม</t>
  </si>
  <si>
    <t>350 ตัวอย่าง</t>
  </si>
  <si>
    <t>280 ตัวอย่าง</t>
  </si>
  <si>
    <t>315 ตัวอย่าง</t>
  </si>
  <si>
    <t>3 โรงเรียน</t>
  </si>
  <si>
    <t>1 โรงเรียน</t>
  </si>
  <si>
    <t>2 โรงเรียน</t>
  </si>
  <si>
    <t>O : การเลี้ยงโคเนื้อเขต 9 ให้ผลผลิตสูงขึ้น</t>
  </si>
  <si>
    <t>KR 1 : จำนวนแม่โคเนื้อ ธคก. ที่รับปี พ.ศ. 2562 ให้ลูก 95%</t>
  </si>
  <si>
    <t>KR 2 : จำนวนโคเนื้อโครงการส่งเสริมฯ ภายใต้ ธคก. ปี 2564 ตั้งท้อง 60%</t>
  </si>
  <si>
    <t>KR 3 : เพิ่มการให้บริการผสมเทียมไม่น้อยกว่าร้อยละ 40 ของเป้าหมายการให้บริการในเดือน เม.ย. – ก.ค. เพื่อลดอัตราการสูญเสียจากการคลอดในฤดูน้ำหลาก</t>
  </si>
  <si>
    <t>KR 4 : ร้อยละที่เพิ่มขึ้นของเกษตรกรผู้ปลูกพืชอาหารสัตว์ต่อเกษตรกรผู้เลี้ยงสัตว์เคี้ยวเอื้อง ไม่น้อยกว่าร้อยละ 5</t>
  </si>
  <si>
    <t>127 ตัว</t>
  </si>
  <si>
    <t>600 ตัว</t>
  </si>
  <si>
    <t>ร้อยละ 5</t>
  </si>
  <si>
    <t>61 ตัว
(ร้อยละ 48)</t>
  </si>
  <si>
    <t>91 ตัว
(ร้อยละ 72)</t>
  </si>
  <si>
    <t>121 ตัว
(ร้อยละ 95)</t>
  </si>
  <si>
    <t>180 ตัว
(ร้อยละ 30)</t>
  </si>
  <si>
    <t>270 ตัว
(ร้อยละ 45)</t>
  </si>
  <si>
    <t>360 ตัว
(ร้อยละ 60)</t>
  </si>
  <si>
    <t>ร้อยละ 20</t>
  </si>
  <si>
    <t>ร้อยละ 30</t>
  </si>
  <si>
    <t>ร้อยละ 3</t>
  </si>
  <si>
    <t>ร้อยละ 4</t>
  </si>
  <si>
    <t>หน่วยงาน : สำนักงานปศุสัตว์เขต 9</t>
  </si>
  <si>
    <t>หน่วยงาน : สำนักพัฒนาระบบและรับรองมาตรฐานสินค้าปศุสัตว์</t>
  </si>
  <si>
    <t>ระบบรับรองมาตรฐานสินค้าเกษตร (GAP) พืช ประมง ปศุสัตว์</t>
  </si>
  <si>
    <t>การพัฒนาองค์การสู่ดิจิทัล งานบริการ : ใบรับรองสัตวแพทย์ผู้ควบคุมฟาร์มเลี้ยงสัตว์</t>
  </si>
  <si>
    <t>เฝ้าระวังการจำหน่ายเนื้อโคปลอมปนเนื้อสุกรให้แก่ผู้บริโภค</t>
  </si>
  <si>
    <t>ประชาชนสามารถยื่นคำขอรับรองมาตรฐานสินค้าเกษตร (GAP) พืช ประมง ปศุสัตว์ ผ่านระบบออนไลน์</t>
  </si>
  <si>
    <t>พัฒนาระบบ e-Service เพื่อให้ออกเอกสารเป็นเอกสารอิเล็กทรอนิกส์  (e-Licence/e-Certificate/ e-Document) ตามมาตรฐาน ETDA ผ่านทาง Mobile หรือ เว็บไซต์ และผู้รับบริการสามารถ print out เอกสารได้</t>
  </si>
  <si>
    <t>เนื้อโคดิบไม่พบการปนเปื้อนของดีเอ็นเอสุกร ร้อยละ 95</t>
  </si>
  <si>
    <t>แผนการพัฒนาระบบ  e-Service ในระยะ 3 ปี (ปีงบประมาณ พ.ศ.  2565 -2567)</t>
  </si>
  <si>
    <t>มาตรฐานแบบฟอร์มขอรับบริการ GAP และ มาตรฐานแบบฟอร์มใบรับรอง GAP</t>
  </si>
  <si>
    <t>ให้บริการ e-Service ระบบรับรองมาตรฐานสินค้าเกษตร (GAP)  
ปศุสัตว์</t>
  </si>
  <si>
    <t>ออกเอกสารเป็นเอกสารอิเล็กทรอนิกส์  (e-Licence/e-Certificate/e-Document)  ผ่านทาง Mobile หรือ เว็บไซต์</t>
  </si>
  <si>
    <t>ออกเอกสารเป็นเอกสารอิเล็กทรอนิกส์  (e-Licence/e-Certificate/ e-Document)  ตามมาตรฐาน ETDA ผ่านทาง Mobile หรือ เว็บไซต์ และผู้รับบริการสามารถ print out เอกสารได้</t>
  </si>
  <si>
    <t>สามารถเริ่มให้บริการได้ และมีจำนวนผู้ใช้งานผ่านระบบไม่น้อยกว่า xx ของจำนวนผู้รับบริการ</t>
  </si>
  <si>
    <t>ร้อยละ 75</t>
  </si>
  <si>
    <t>ร้อยละ 85</t>
  </si>
  <si>
    <t>หน่วยงาน : สำนักตรวจสอบคุณภาพสินค้าปศุสัตว์</t>
  </si>
  <si>
    <t>จำนวนวิธีวิเคราะห์คุณภาพสินค้า
ปศุสัตว์ที่ได้รับการพัฒนาใหม่และตรวจสอบความใช้ได้ของวิธี</t>
  </si>
  <si>
    <t>สินค้าปศุสัตว์ได้รับการตรวจสอบเพื่อให้มีความปลอดภัย ได้มาตรฐานและสามารถแข่งขันได้</t>
  </si>
  <si>
    <t>ห้องปฏิบัติการเครือข่ายด้านการตรวจสอบคุณภาพสินค้าปศุสัตว์ มีการบริหารจัดการตามมาตรฐานห้องปฏิบัติการ</t>
  </si>
  <si>
    <t>จำนวนวิธีวิเคราะห์คุณภาพสินค้า ปศุสัตว์ที่ได้รับการพัฒนาใหม่และตรวจสอบความใช้ได้ของวิธี 19 วิธี (วิธีใหม่ที่พัฒนาได้แล้วเสร็จ รวมกับวิธีที่ได้รับการตรวจสอบความใช้ได้แล้วเสร็จ)</t>
  </si>
  <si>
    <t>240,762 ตัวอย่าง</t>
  </si>
  <si>
    <t>55  ห้องปฏิบัติ
การ</t>
  </si>
  <si>
    <t>200,000 ตัวอย่าง</t>
  </si>
  <si>
    <t>225,000 ตัวอย่าง</t>
  </si>
  <si>
    <t>18 วิธี</t>
  </si>
  <si>
    <t>19 วิธี</t>
  </si>
  <si>
    <t>20 วิธี</t>
  </si>
  <si>
    <t>หน่วยงาน : สถาบันสุขภาพสัตว์แห่งชาติ</t>
  </si>
  <si>
    <t>การชันสูตรโรคสัตว์ที่สามารถตอบสนองอย่างรวดเร็ว แม่นยำ ทันต่อสถานการณ์โรค</t>
  </si>
  <si>
    <t>การบริหารจัดการขอบข่ายให้ได้มาตรฐาน ISO/IEC 17025 : 2017</t>
  </si>
  <si>
    <t>176,060 ตัวอย่าง</t>
  </si>
  <si>
    <t>100 ขอบข่าย</t>
  </si>
  <si>
    <t>88,030 ตัวอย่าง</t>
  </si>
  <si>
    <t>132,045 ตัวอย่าง</t>
  </si>
  <si>
    <t>96 ขอบข่าย</t>
  </si>
  <si>
    <t>98 ขอบข่าย</t>
  </si>
  <si>
    <t>≥ 100 ขอบข่าย</t>
  </si>
  <si>
    <t>หน่วยงาน : กองความร่วมมือด้านการปศุสัตว์ระหว่างประเทศ</t>
  </si>
  <si>
    <t>การเผยแพร่ความรู้ด้านการปศุสัตว์ระหว่างประเทศ</t>
  </si>
  <si>
    <t>1.1 การสัมมนาวิชาการ</t>
  </si>
  <si>
    <t>1.2 แพลตฟอร์มสื่อสังคมออนไลน์ (Social Media)</t>
  </si>
  <si>
    <t>การลงนามความตกลง ทั้งในและต่างประเทศ</t>
  </si>
  <si>
    <t>เผยแพร่ความรู้ด้านการปศุสัตว์ระหว่างประเทศ ผ่านการสัมมนาวิชาการมากกว่า 3 ครั้ง</t>
  </si>
  <si>
    <t>เผยแพร่ความรู้ด้านการปศุสัตว์ระหว่างประเทศ บนสื่อสังคมออนไลน์ (Social Media) มากกว่า 8 เรื่อง</t>
  </si>
  <si>
    <t>กรมปศุสัตว์มีการลงนามความตกลงทั้งในและต่างประเทศ มากกว่า 5 ฉบับ</t>
  </si>
  <si>
    <t>3 ครั้ง</t>
  </si>
  <si>
    <t>น้อยกว่า 
3 ครั้ง</t>
  </si>
  <si>
    <t>มากกว่า 
3 ครั้ง</t>
  </si>
  <si>
    <t>น้อยกว่า
8 เรื่อง</t>
  </si>
  <si>
    <t>8 เรื่อง</t>
  </si>
  <si>
    <t>มากกว่า
8 เรื่อง</t>
  </si>
  <si>
    <t>น้อยกว่า
3 ฉบับ</t>
  </si>
  <si>
    <t>3-5 ฉบับ</t>
  </si>
  <si>
    <t>มากกว่า 
5 ฉบับ</t>
  </si>
  <si>
    <t>หน่วยงาน : กองสวัสดิภาพสัตว์และสัตวแพทย์บริการ</t>
  </si>
  <si>
    <t>ผลสัมฤทธิ์ของการดำเนินการตามกฎหมายป้องกันการทารุณกรรมและการจัดการสวัสดิภาพสัตว์ของกรมปศุสัตว์</t>
  </si>
  <si>
    <t>การดำเนินการขออนุญาตของสถานพยาบาลสัตว์ในรูปแบบออนไลน์ผ่านระบบ BIZ PORTAL</t>
  </si>
  <si>
    <t>ร้อยละ 81</t>
  </si>
  <si>
    <t>ร้อยละ 
58.59</t>
  </si>
  <si>
    <t>ร้อยละ
55.56</t>
  </si>
  <si>
    <t>หน่วยงาน : สำนักพัฒนาพันธุ์สัตว์</t>
  </si>
  <si>
    <t>การผลิตผลงานวิจัย/วิชาการ/นวัตกรรม/สิ่งประดิษฐ์ ด้านการผลิตสัตว์และอนุรักษ์พันธุ์สัตว์</t>
  </si>
  <si>
    <t>สัดส่วนสัตว์พันธุ์ดีที่สามารถผลิตได้</t>
  </si>
  <si>
    <t>2.1 โคเนื้อ โคนม กระบือ แพะ แกะ สุกร</t>
  </si>
  <si>
    <t>2.2 สัตว์ปีก</t>
  </si>
  <si>
    <t>ค่าเฉลี่ยผลคะแนน</t>
  </si>
  <si>
    <t>น้อยกว่า
ร้อยละ 65</t>
  </si>
  <si>
    <t>มากกว่า
ร้อยละ 85</t>
  </si>
  <si>
    <t>น้อยกว่า
ร้อยละ 50</t>
  </si>
  <si>
    <t>มากกว่า
ร้อยละ 70</t>
  </si>
  <si>
    <t>น้อยกว่า
ร้อยละ 80</t>
  </si>
  <si>
    <t>มากกว่า
ร้อยละ 90</t>
  </si>
  <si>
    <t>ร้อยละ 72.5</t>
  </si>
  <si>
    <t>มากกว่า
ร้อยละ 80</t>
  </si>
  <si>
    <t>ความสำเร็จของการแก้ปัญหาคุณภาพน้ำนมในฟาร์มเกษตรกร</t>
  </si>
  <si>
    <t>ความสำเร็จการจัดตั้งศูนย์บริการอาหารสัตว์กรมปศุสัตว์ (Feed center) เพื่อให้บริการเกษตรกรเป้าหมาย</t>
  </si>
  <si>
    <t>เกษตรกร 150 ราย</t>
  </si>
  <si>
    <t>จัดตั้ง 2 ศูนย์ และบริการเกษตรกร 650 ราย</t>
  </si>
  <si>
    <t>100 ราย</t>
  </si>
  <si>
    <t>120 ราย</t>
  </si>
  <si>
    <t>150 ราย</t>
  </si>
  <si>
    <t>2 ศูนย์ และบริการเกษตรกร 550 ราย</t>
  </si>
  <si>
    <t>2 ศูนย์ และบริการเกษตรกร 600 ราย</t>
  </si>
  <si>
    <t>2 ศูนย์ และบริการเกษตรกร 650 ราย</t>
  </si>
  <si>
    <t>หน่วยงาน : สำนักพัฒนาอาหารสัตว์</t>
  </si>
  <si>
    <t>หน่วยงาน : กองส่งเสริมและพัฒนาการปศุสัตว์</t>
  </si>
  <si>
    <t>โครงการส่งเสริมและพัฒนาอาชีพเพื่อแก้ไขปัญหาที่ดินทำกินของเกษตรกร</t>
  </si>
  <si>
    <t>โครงการศูนย์เรียนรู้การเพิ่มประสิทธิภาพการผลิตสินค้าเกษตร</t>
  </si>
  <si>
    <t>โครงการระบบส่งเสริมเกษตรแบบแปลงใหญ่</t>
  </si>
  <si>
    <t>3.1 ต้นทุนการผลิตลดลง</t>
  </si>
  <si>
    <t>3.2 ผลผลิตสินค้าเกษตรเพิ่มขึ้น</t>
  </si>
  <si>
    <t>3.3 แปลงที่ใหญ่ได้ราคาผลผลิตเพิ่มขึ้น</t>
  </si>
  <si>
    <t>3.4 แปลงใหญ่ที่ได้รับการรับรองคุณภาพและมาตราฐาน</t>
  </si>
  <si>
    <t>เกษตรกร 900 ราย</t>
  </si>
  <si>
    <t>882 ศูนย์</t>
  </si>
  <si>
    <t>ร้อยละ 17.97</t>
  </si>
  <si>
    <t>ร้อยละ 34.98</t>
  </si>
  <si>
    <t>ร้อยละ 18.12</t>
  </si>
  <si>
    <t>ร้อยละ 27.15</t>
  </si>
  <si>
    <t>เกรด A 
เกษตรกรได้รับการพัฒนาอาชีพ ร้อยละ 85</t>
  </si>
  <si>
    <t>เกรด A
เกษตรกรได้รับการพัฒนาอาชีพ ร้อยละ 90</t>
  </si>
  <si>
    <t>เกรด A 
เกษตรกรได้รับการพัฒนาอาชีพ ร้อยละ 95</t>
  </si>
  <si>
    <t>เกรด A 
จำนวน 530 ศูนย์</t>
  </si>
  <si>
    <t>เกรด A
จำนวน 662 ศูนย์</t>
  </si>
  <si>
    <t>เกรด A 
จำนวน 793 ศูนย์</t>
  </si>
  <si>
    <t>ร้อยละ 15.97</t>
  </si>
  <si>
    <t>ร้อยละ 19.97</t>
  </si>
  <si>
    <t>ร้อยละ 33.98</t>
  </si>
  <si>
    <t>ร้อยละ 35.98</t>
  </si>
  <si>
    <t>ร้อยละ 17.12</t>
  </si>
  <si>
    <t>ร้อยละ 19.12</t>
  </si>
  <si>
    <t>ร้อยละ 25.95</t>
  </si>
  <si>
    <t>ร้อยละ 28.24</t>
  </si>
  <si>
    <t>หน่วยงาน : กองงานพระราชดำริและกิจกรรมพิเศษ</t>
  </si>
  <si>
    <t>การส่งเสริมและสนับสนุนสัตว์แก่เกษตรกรรายใหม่</t>
  </si>
  <si>
    <t>การพัฒนาผลิตภัณฑ์และสร้าง product champion ของกลุ่มเกษตรกร</t>
  </si>
  <si>
    <t>เกษตรกรที่ได้รับการสนับสนุนให้มีโค-กระบือ จำนวน  10,000 ราย</t>
  </si>
  <si>
    <t>การพัฒนาผลิตภัณฑ์ของกลุ่มเกษตรกร product champion(ผลิตภัณฑ์) จำนวน 1,500 ผลิตภัณฑ์</t>
  </si>
  <si>
    <t>8,000 ราย</t>
  </si>
  <si>
    <t>10,000 ราย</t>
  </si>
  <si>
    <t>11,000 ราย</t>
  </si>
  <si>
    <t>750 ผลิตภัณฑ์</t>
  </si>
  <si>
    <t>1,500 ผลิตภัณฑ์</t>
  </si>
  <si>
    <t>1,577 ผลิตภัณฑ์</t>
  </si>
  <si>
    <t>หน่วยงาน : สำนักงานปศุสัตว์พื้นที่กรุงเทพมหานคร</t>
  </si>
  <si>
    <t>ความสำเร็จในการเร่งรัดกำจัดโรคพิษสุนัขบ้าในชุมชนพื้นที่เขตกรุงเทพมหานคร</t>
  </si>
  <si>
    <t>1.1 ร้อยละของการควบคุมประชากรสุนัข และแมว ที่เข้ารับการทำหมัน</t>
  </si>
  <si>
    <t>1.2 ร้อยละของการฉีดวัคซีนป้องกันโรคพิษสุนัขบ้า สุนัข และแมว</t>
  </si>
  <si>
    <t>สถานที่จำน่ายปศุสัตว์ OK ชนิดสินค้า เนื้อสัตว์และไข่ ที่ได้รับการตรวจรับรองรายใหม่</t>
  </si>
  <si>
    <t>ร้อยละ 100  (ทำหมันสุนัขและแมว จำนวน 1,500 ตัว)</t>
  </si>
  <si>
    <t>ร้อยละ 100  (ฉีดวัคซีน จำนวน 2,000 ตัว)</t>
  </si>
  <si>
    <t>20 แห่ง</t>
  </si>
  <si>
    <t>ร้อยละ 50 (750 ตัว)</t>
  </si>
  <si>
    <t>ร้อยละ 75 (1,125 ตัว)</t>
  </si>
  <si>
    <t>ร้อยละ 100 (1,500 ตัว)</t>
  </si>
  <si>
    <t>ร้อยละ 50
(1,000 ตัว)</t>
  </si>
  <si>
    <t>ร้อยละ 75 (1,500 ตัว)</t>
  </si>
  <si>
    <t>ร้อยละ 100 (2,000 ตัว)</t>
  </si>
  <si>
    <t>10 แห่ง</t>
  </si>
  <si>
    <t>15 แห่ง</t>
  </si>
  <si>
    <t>หน่วยงาน : สำนักกฎหมาย</t>
  </si>
  <si>
    <t>การดำเนินคดีปกครองตามข้อกำหนดขั้นตอนและระยะเวลาที่กรมปศุสัตว์กำหนด</t>
  </si>
  <si>
    <t>การดำเนินคดีแพ่งตามข้อกำหนดขั้นตอนและระยะเวลาที่กรมปศุสัตว์กำหนด</t>
  </si>
  <si>
    <t>การปรับปรุงกฎหมายให้รองรับระบบอิเล็กทรอนิกส์</t>
  </si>
  <si>
    <t>สามารถดำเนินการได้ ร้อยละ 100 ตามแผนการปรับปรุงกฎหมายให้รองรับระบบอิเล็กทรอ
นิกส์</t>
  </si>
  <si>
    <t>สามารถดำเนินการได้ ร้อยละ 100 ตามแผนการปรับปรุงกฎหมายให้รองรับระบบอิเล็กทรอนิกส์</t>
  </si>
  <si>
    <t>แผนการปรับปรุงกฎหมายให้รองรับระบบอิเล็กทรอนิกส์</t>
  </si>
  <si>
    <t>การดำเนินการด้านคดีแพ่งของกรม 
ปศุสัตว์ ดำเนินการแล้วเสร็จตามข้อกำหนด ตามขั้นตอนและระยะเวลาที่กรม
ปศุสัตว์กำหนด ไม่น้อยกว่า ร้อยละ 75</t>
  </si>
  <si>
    <t>จำนวนกระบวนพิจารณาคดีที่ดำเนินการแล้วเสร็จตามข้อกำหนด ขั้นตอน และระยะเวลาที่กรม
ปศุสัตว์กำหนด เทียบกับจำนวนกระบวนพิจารณาคดีทั้งหมดที่ดำเนินการภายในรอบประเมินครั้งที่ 1 (จำนวนกระบวนพิจารณาคดีตามที่ศาลแจ้งในรอบประเมินครั้งที่ 1)  ร้อยละ 75</t>
  </si>
  <si>
    <t>ทบทวนการปรับปรุงกฎหมายให้รองรับระบบอิเล็กทรอ
นิกส์</t>
  </si>
  <si>
    <t>หน่วยงาน : กองคลัง</t>
  </si>
  <si>
    <t>เพิ่มการอำนวยความสะดวกในการชำระค่าธรรมเนียม ผ่านระบบดิจิทัล</t>
  </si>
  <si>
    <t>ระดับความสำเร็จของการดำเนินการจ่ายเงินผ่านระบบ e-payment ของเงินนอกงบประมาณที่ขอเบิกจากคลัง</t>
  </si>
  <si>
    <t>จำนวนหน่วยงานที่รับเงินค่าธรรมเนียมผ่านระบบ e-
payment ไม่น้อยกว่า 70%</t>
  </si>
  <si>
    <t>การดำเนินการจ่ายเงินผ่านระบบ e-
payment ของเงินนอกงบประมาณที่ขอเบิกจากคลัง ไม่น้อยกว่า 10%</t>
  </si>
  <si>
    <t>ต่ำกว่าร้อยละ 65</t>
  </si>
  <si>
    <t>ร้อยละ 65</t>
  </si>
  <si>
    <t>ต่ำกว่าร้อยละ 5</t>
  </si>
  <si>
    <t>ร้อยละ 10</t>
  </si>
  <si>
    <t>หน่วยงาน : กองแผนงาน</t>
  </si>
  <si>
    <t>การจัดส่งข้อมูลคำของบประมาณรายจ่ายประจำปีงบประมาณ พ.ศ. 2566 ให้สำนักงานเศรษฐกิจการเกษตร</t>
  </si>
  <si>
    <t>การจัดทำและดำเนินการตามแผนการขับเคลื่อนยุทธศาสตร์ชาติ</t>
  </si>
  <si>
    <t>ระดับความสำเร็จของการเร่งรัดผลการดำเนินงานตามเอกสารงบประมาณรายจ่าย ประจำปีงบประมาณ พ.ศ. 2565</t>
  </si>
  <si>
    <t>จัดส่งข้อมูลคำของบประมาณรายจ่ายประจำปี
ให้สำนักงานเศรษฐกิจการเกษตร</t>
  </si>
  <si>
    <t>จัดทำแผนปฏิบัติราชการกรมปศุสัตว์ ประจำปี พ.ศ. 2565 ตามบทบาทภารกิจของกรมปศุสัตว์ ให้สอดคล้อง
เชื่อมโยงกับแผนทั้ง 3 ระดับ ตามมติคณะรัฐมนตรี เมื่อวันที่ 4 ธันวาคม 2560 รวมทั้งการนำเข้าแผนปฏิบัติราชการกรมปศุสัตว์ ประจำปี พ.ศ. 2565 และข้อมูลแผนงาน/โครงการประจำปี 2565 พร้อมรายงานผลการดำเนินงานเป็นรายไตรมาส เสนอให้ปลัดกระทรวงฯ ให้ความเห็นชอบ (M7) ผ่านระบบติดตามและประเมินผลแห่งชาติ Electronic Monitoring and Evaluation System of National Strategy and Country Reform 
(e-MENSCR)</t>
  </si>
  <si>
    <t>จัดส่งข้อมูลคำขอ
งบประมาณรายจ่ายประจำปี ล่าช้ากว่าระยะเวลาที่กำหนด
4 วัน</t>
  </si>
  <si>
    <t>จัดส่งข้อมูลคำขอ
งบประมาณรายจ่ายประจำปี ล่าช้ากว่าระยะเวลาที่กำหนด
2 วัน</t>
  </si>
  <si>
    <t>จัดส่งข้อมูลคำของบประมาณรายจ่ายประจำปี 
ภายในระยะเวลาที่กำหนด</t>
  </si>
  <si>
    <t xml:space="preserve">จัดทำแผนปฏิบัติราชการ
กรมปศุสัตว์ ประจำปี พ.ศ. 2565 ให้สอดคล้องเชื่อมโยงกับแผน
ทั้ง 3 ระดับ ได้แก่ 
ยุทธศาสตร์ชาติ 20 ปี, 
แผนแม่บทภายใต้
ยุทธศาสตร์ชาติ, แผนปฏิรูปประเทศ, แผนพัฒนาเศรษฐกิจและสังคมแห่งชาติ ฉบับที่ 12, นโยบายความมั่นคงแห่งชาติ, นโยบายรัฐบาล, แผนพัฒนาการเกษตร เป็นต้น </t>
  </si>
  <si>
    <t xml:space="preserve">นำเข้าข้อมูลแผนปฏิบัติราชการกรมปศุสัตว์ ประจำปี 
พ.ศ. 2565 และข้อมูลแผนงาน/โครงการประจำปี 2565 
ในระบบติดตามและประเมินผลแห่งชาติ (eMENSCR)  </t>
  </si>
  <si>
    <t xml:space="preserve">นำเข้าข้อมูลแผนปฏิบัติราชการกรมปศุสัตว์ ประจำปี พ.ศ. 2565
และข้อมูลแผนงาน/
โครงการประจำปี 2565 พร้อมรายงานผลการดำเนินงานเป็นรายไตรมาส เสนอให้ปลัดกระทรวงฯ 
ให้ความเห็นชอบ (M7) ผ่านระบบติดตามและประเมินผลแห่งชาติ (eMENSCR) </t>
  </si>
  <si>
    <t>หน่วยงาน : กลุ่มพัฒนาระบบบริหาร</t>
  </si>
  <si>
    <t>ผลการประเมินสถานะของหน่วยงานในการเป็นระบบราชการ 4.0 (PMQA 4.0)</t>
  </si>
  <si>
    <t>ผลงานของกรมปศุสัตว์ได้รับการยอมรับระดับประเทศ</t>
  </si>
  <si>
    <t>ผลการประเมินส่วนราชการตามมาตรการปรับปรุงประสิทธิภาพในการปฏิบัติราชการกรมปศุสัตว์</t>
  </si>
  <si>
    <t>440 คะแนน</t>
  </si>
  <si>
    <t>380 คะแนน</t>
  </si>
  <si>
    <t>430 คะแนน</t>
  </si>
  <si>
    <t>2 ผลงาน</t>
  </si>
  <si>
    <t>0 ผลงาน</t>
  </si>
  <si>
    <t>1 ผลงาน</t>
  </si>
  <si>
    <t>ระดับคุณภาพ</t>
  </si>
  <si>
    <t>ระดับมาตรฐานขั้นต้น</t>
  </si>
  <si>
    <t>ระดับมาตรฐาน ขั้นสูง</t>
  </si>
  <si>
    <t>หน่วยงาน : กลุ่มพัฒนาวิชาการปศุสัตว์</t>
  </si>
  <si>
    <t>ประสิทธิภาพการบริหารงานวิจัย</t>
  </si>
  <si>
    <t>การจัดการเผยแพร่องค์ความรู้</t>
  </si>
  <si>
    <t>2.1 จำนวนผู้เข้าร่วมกิจกรรม</t>
  </si>
  <si>
    <t>การนำผลงานวิจัยวิชาการ และนวัตกรรมไปสู่การนำไปใช้ประโยชน์</t>
  </si>
  <si>
    <t>1,500 คน</t>
  </si>
  <si>
    <t>5 ผลงาน</t>
  </si>
  <si>
    <t>ร้อยละ 80.28</t>
  </si>
  <si>
    <t>ร้อยละ 83</t>
  </si>
  <si>
    <t>900 คน</t>
  </si>
  <si>
    <t>1,200 คน</t>
  </si>
  <si>
    <t>3 ผลงาน</t>
  </si>
  <si>
    <t>2.2 จำนวนผู้เข้าร่วมกิจกรรมมีความ
พึงพอใจ (ร้อยละ)</t>
  </si>
  <si>
    <t>หน่วยงาน : สำนักควบคุม ป้องกัน และบำบัดโรคสัตว์</t>
  </si>
  <si>
    <t>จำนวนสัตว์ที่ได้รับการพัฒนาสุขภาพสัตว์</t>
  </si>
  <si>
    <t>จำนวนสัตว์ที่ได้รับบริการผ่าตัดทำหมันภายใต้โครงการ สัตว์ปลอดโรค คนปลอดภัยจากโรคพิษสุนัขบ้า</t>
  </si>
  <si>
    <t>ยกระดับการเลี้ยงสัตว์ให้เป็นฟาร์มที่มีระบบป้องกันโรคและการเลี้ยงสัตว์ที่เหมาะสม</t>
  </si>
  <si>
    <t>จำนวนสัตว์ที่ควรได้รับบริการพัฒนาสุขภาพสัตว์ตามเป้าหมาย 
15,260,000 ล้านตัว</t>
  </si>
  <si>
    <t>จำนวนสัตว์เป้าหมายที่ได้รับบริการผ่าตัดทำหมันภายใต้โครงการฯ 87,000 ตัว</t>
  </si>
  <si>
    <t>15,920 ราย</t>
  </si>
  <si>
    <t>10,682,000 ตัว  
(ร้อยละ 70)</t>
  </si>
  <si>
    <t>12,208,000 ตัว  
(ร้อยละ 80)</t>
  </si>
  <si>
    <t>15,260,000 ตัว  
(ร้อยละ 100)</t>
  </si>
  <si>
    <t>69,600 ตัว (ร้อยละ 80)</t>
  </si>
  <si>
    <t>78,300 ตัว (ร้อยละ 90)</t>
  </si>
  <si>
    <t>87,000 ตัว (ร้อยละ 100)</t>
  </si>
  <si>
    <t>14,328 ราย 
(ร้อยละ 90)</t>
  </si>
  <si>
    <t>12,736 ราย 
(ร้อยละ 80)</t>
  </si>
  <si>
    <t>15,920 ราย  (ร้อยละ 100)</t>
  </si>
  <si>
    <t>หน่วยงาน : สำนักเทคโนโลยีชีวภัณฑ์สัตว์</t>
  </si>
  <si>
    <t>ความสามารถในการส่งมอบวัคซีนและสารทดสอบโรคที่มีคุณภาพและปริมาณ (ในความรับผิดชอบ) ตามความต้องการของผู้ใช้</t>
  </si>
  <si>
    <t>ความสำเร็จของการบริหารจัดการวัคซีนที่ได้คุณภาพ</t>
  </si>
  <si>
    <t>หน่วยงาน : สำนักเทคโนโลยีชีวภาพการผลิตปศุสัตว์</t>
  </si>
  <si>
    <t>จำนวนสัตว์พันธุ์ดีที่ผลิตได้จากการผสมเทียม</t>
  </si>
  <si>
    <t>อัตราการผสมติดของการผลิตสัตว์พันธุ์ดีโดยใช้เทคโนโลยีการผสมเทียม</t>
  </si>
  <si>
    <t>194,500 ตัว</t>
  </si>
  <si>
    <t>155,600 ตัว</t>
  </si>
  <si>
    <t>175,050 ตัว</t>
  </si>
  <si>
    <t>ร้อยละ 68.32</t>
  </si>
  <si>
    <t>ร้อยละ 65.57</t>
  </si>
  <si>
    <t>มากกว่า
ร้อยละ 68.32</t>
  </si>
  <si>
    <t>หน่วยงาน : ศูนย์เทคโนโลยีสารสนเทศและการสื่อสาร</t>
  </si>
  <si>
    <t>ระบบการขึ้นทะเบียนเกษตรกรผู้เลี้ยงสัตว์</t>
  </si>
  <si>
    <t>พัฒนามาตรฐานข้อมูลกลาง (Data Standard) ข้อมูลบุคคลของฐานข้อมูลทะเบียนเกษตรกร</t>
  </si>
  <si>
    <t>การปรับปรุงระบบการเชื่อมโยงข้อมูล National Single Windows (NSW)</t>
  </si>
  <si>
    <t>ให้บริการระบบการตรวจสอบสถานะเกษตรกรผู้เลี้ยงสัตว์
(พัฒนาระบบการขึ้นทะเบียนเกษตรกรของหน่วยงานในสังกัดกระทรวงเกษตรและสหกรณ์ให้ยื่นคำขอขึ้นทะเบียนผ่านระบบออนไลน์)</t>
  </si>
  <si>
    <t xml:space="preserve">พัฒนามาตรฐานข้อมูลกลาง (Data Standard) ข้อมูลบุคคลของฐานข้อมูลทะเบียนเกษตรกร </t>
  </si>
  <si>
    <t>การปรับปรุงระบบการเชื่อมโยงข้อมูล National Single Window (NSW) จำนวน 1 ระบบ</t>
  </si>
  <si>
    <t>ศึกษาสถานะของการ
ขึ้นทะเบียนเกษตรกร
ผู้เลี้ยงสัตว์</t>
  </si>
  <si>
    <t>ทดสอบระบบการตรวจสอบสถานะเกษตรกร ผู้เลี้ยงสัตว์</t>
  </si>
  <si>
    <t>ให้บริการระบบการตรวจสอบสถานะเกษตรกรผู้เลี้ยงสัตว์</t>
  </si>
  <si>
    <t>กรอบ Data Standard ของฐานข้อมูลสินค้าเกษตรที่สำคัญได้รับความเห็นชอบจากคณะกรรมการฯ ที่เกี่ยวข้อง</t>
  </si>
  <si>
    <t>กระทรวงเกษตรฯ ประกาศใช้
Data Standard สินค้าเกษตรที่สำคัญ</t>
  </si>
  <si>
    <t>รายงานการใช้ประโยชน์จากฐานข้อมูลกลางข้อมลสินค้าเกษตรที่สำคัญอย่างน้อย 3 รูปแบบ</t>
  </si>
  <si>
    <t>รายงานผลการศึกษา วิเคราะห์ โครงการปรับปรุงระบบ การเชื่อมโยงข้อมูล National Single Windows (NSW) ของกรมปศุสัตว์</t>
  </si>
  <si>
    <t>รายงานการทดสอบการใช้งานปรับปรุงระบบการเชื่อมโยงข้อมูล National Single Window (NSW) จำนวน  1 ระบบ</t>
  </si>
  <si>
    <t>รายงานติดตั้งฮาร์ดแวร์ และซอฟต์แวร์ ได้แก่ 
1. เครื่องคอมพิวเตอร์แม่ข่ายแบบ Hyper Converge Infrastructure
2. อุปกรณ์กระจายสัญญาณ (L3 Switch) ขนาด 24 ช่อง
3. ซอฟต์แวร์เชื่อมโยงข้อมูลผ่านระบบNSW (ebXML Gateway)
4. ชุดโปรแกรมระบบปฏิบัติการสำหรับเครื่องคอมพิวเตอร์แม่ข่าย (Server) สำหรับรองรับหน่วย ประมวลผลกลาง (CPU) ไม่น้อยกว่า 16 แกนหลัก (16 core) ที่มีลิขสิทธิ์ถูกต้องตามกฎหมาย</t>
  </si>
  <si>
    <r>
      <t>รอบการรายงาน :</t>
    </r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þ</t>
    </r>
    <r>
      <rPr>
        <b/>
        <sz val="14"/>
        <rFont val="TH SarabunPSK"/>
        <family val="2"/>
      </rPr>
      <t xml:space="preserve"> 6 เดือน 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9 เดือน 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12 เดือน</t>
    </r>
  </si>
  <si>
    <r>
      <t>รอบการรายงาน :</t>
    </r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6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9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12 เดือน</t>
    </r>
  </si>
  <si>
    <r>
      <t>รอบการรายงาน :</t>
    </r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þ</t>
    </r>
    <r>
      <rPr>
        <b/>
        <sz val="14"/>
        <rFont val="TH SarabunPSK"/>
        <family val="2"/>
      </rPr>
      <t xml:space="preserve"> 6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9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12 เดือน</t>
    </r>
  </si>
  <si>
    <t>มีผลการดำเนินงาน อยู่ระหว่าง 50% - 74.99% ของจำนวนรายงาน ที่ได้รับ</t>
  </si>
  <si>
    <t>มีผลการดำเนินงานอยู่ระหว่าง 75% - 89.99%ของจำนวนรายงาน ที่ได้รับ</t>
  </si>
  <si>
    <t>มีผลการดำเนินงานอยู่ระหว่าง 90% -100% ของจำนวนรายงาน ที่ได้รับ</t>
  </si>
  <si>
    <t>มีผลการดำเนินงาน อยู่ระหว่าง 50% - 74.99% ของแผนการตรวจสอบประจำปีตามที่กรมฯ อนุมัติ</t>
  </si>
  <si>
    <t>มีผลการดำเนินงานอยู่ระหว่าง 75% - 89.99% ของแผนการตรวจสอบประจำปีตามที่กรมฯ อนุมัติ</t>
  </si>
  <si>
    <t>มีผลการดำเนินงานอยู่ระหว่าง 90% -100% ของแผนการตรวจสอบประจำปีตามที่กรมฯ อนุมัติ</t>
  </si>
  <si>
    <t>53 ห้องปฏิบัติ
การ</t>
  </si>
  <si>
    <t>54 ห้องปฏิบัติ
การ</t>
  </si>
  <si>
    <t>55 ห้องปฏิบัติ
การ</t>
  </si>
  <si>
    <t>มาตรฐาน 75 คะแนน</t>
  </si>
  <si>
    <t>ขั้นต้น 50 คะแนน</t>
  </si>
  <si>
    <t>ขั้นสูง 100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</si>
</sst>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0070C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name val="Wingdings"/>
      <charset val="2"/>
    </font>
    <font>
      <b/>
      <sz val="14"/>
      <name val="Wingdings"/>
      <charset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 readingOrder="1"/>
    </xf>
    <xf numFmtId="0" fontId="7" fillId="0" borderId="5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3" fontId="7" fillId="0" borderId="2" xfId="0" applyNumberFormat="1" applyFont="1" applyFill="1" applyBorder="1" applyAlignment="1">
      <alignment horizontal="center" vertical="top" wrapText="1" readingOrder="1"/>
    </xf>
    <xf numFmtId="1" fontId="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topLeftCell="A7" workbookViewId="0">
      <selection activeCell="L9" sqref="L9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7" width="9.5" style="1" customWidth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9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26" x14ac:dyDescent="0.2">
      <c r="A9" s="26">
        <v>1</v>
      </c>
      <c r="B9" s="20" t="s">
        <v>41</v>
      </c>
      <c r="C9" s="22">
        <v>50</v>
      </c>
      <c r="D9" s="22" t="s">
        <v>43</v>
      </c>
      <c r="E9" s="34" t="s">
        <v>401</v>
      </c>
      <c r="F9" s="34" t="s">
        <v>402</v>
      </c>
      <c r="G9" s="34" t="s">
        <v>403</v>
      </c>
      <c r="H9" s="15"/>
      <c r="I9" s="6"/>
      <c r="J9" s="7">
        <f>(I9*C9)/C11</f>
        <v>0</v>
      </c>
      <c r="K9" s="8"/>
    </row>
    <row r="10" spans="1:11" ht="225" x14ac:dyDescent="0.2">
      <c r="A10" s="26">
        <v>2</v>
      </c>
      <c r="B10" s="20" t="s">
        <v>42</v>
      </c>
      <c r="C10" s="21">
        <v>50</v>
      </c>
      <c r="D10" s="22" t="s">
        <v>44</v>
      </c>
      <c r="E10" s="34" t="s">
        <v>398</v>
      </c>
      <c r="F10" s="34" t="s">
        <v>399</v>
      </c>
      <c r="G10" s="34" t="s">
        <v>400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topLeftCell="A4" workbookViewId="0">
      <selection activeCell="M9" sqref="M9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26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12.5" x14ac:dyDescent="0.2">
      <c r="A9" s="26">
        <v>1</v>
      </c>
      <c r="B9" s="20" t="s">
        <v>95</v>
      </c>
      <c r="C9" s="22">
        <v>50</v>
      </c>
      <c r="D9" s="22" t="s">
        <v>96</v>
      </c>
      <c r="E9" s="22" t="s">
        <v>98</v>
      </c>
      <c r="F9" s="22" t="s">
        <v>99</v>
      </c>
      <c r="G9" s="22" t="s">
        <v>100</v>
      </c>
      <c r="H9" s="15"/>
      <c r="I9" s="6"/>
      <c r="J9" s="7">
        <f>(I9*C9)/C11</f>
        <v>0</v>
      </c>
      <c r="K9" s="8"/>
    </row>
    <row r="10" spans="1:11" ht="112.5" x14ac:dyDescent="0.2">
      <c r="A10" s="26">
        <v>2</v>
      </c>
      <c r="B10" s="20" t="s">
        <v>27</v>
      </c>
      <c r="C10" s="21">
        <v>50</v>
      </c>
      <c r="D10" s="22" t="s">
        <v>97</v>
      </c>
      <c r="E10" s="22" t="s">
        <v>101</v>
      </c>
      <c r="F10" s="22" t="s">
        <v>102</v>
      </c>
      <c r="G10" s="22" t="s">
        <v>103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1.125" style="1" customWidth="1"/>
    <col min="5" max="5" width="8.625" style="1" customWidth="1"/>
    <col min="6" max="6" width="9.125" style="1" customWidth="1"/>
    <col min="7" max="7" width="9" style="1"/>
    <col min="8" max="8" width="17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12.5" x14ac:dyDescent="0.2">
      <c r="A9" s="26">
        <v>1</v>
      </c>
      <c r="B9" s="20" t="s">
        <v>104</v>
      </c>
      <c r="C9" s="22">
        <v>30</v>
      </c>
      <c r="D9" s="27" t="s">
        <v>107</v>
      </c>
      <c r="E9" s="23" t="s">
        <v>110</v>
      </c>
      <c r="F9" s="23" t="s">
        <v>111</v>
      </c>
      <c r="G9" s="23" t="s">
        <v>14</v>
      </c>
      <c r="H9" s="28"/>
      <c r="I9" s="6"/>
      <c r="J9" s="7">
        <f>(I9*C9)/C11</f>
        <v>0</v>
      </c>
      <c r="K9" s="8"/>
    </row>
    <row r="10" spans="1:11" ht="93.75" x14ac:dyDescent="0.2">
      <c r="A10" s="26">
        <v>2</v>
      </c>
      <c r="B10" s="20" t="s">
        <v>105</v>
      </c>
      <c r="C10" s="22">
        <v>30</v>
      </c>
      <c r="D10" s="22" t="s">
        <v>108</v>
      </c>
      <c r="E10" s="29" t="s">
        <v>112</v>
      </c>
      <c r="F10" s="29" t="s">
        <v>114</v>
      </c>
      <c r="G10" s="29" t="s">
        <v>113</v>
      </c>
      <c r="H10" s="15"/>
      <c r="I10" s="6"/>
      <c r="J10" s="7">
        <f>(I10*C10)/C11</f>
        <v>0</v>
      </c>
      <c r="K10" s="8"/>
    </row>
    <row r="11" spans="1:11" ht="93.75" x14ac:dyDescent="0.2">
      <c r="A11" s="26">
        <v>3</v>
      </c>
      <c r="B11" s="20" t="s">
        <v>106</v>
      </c>
      <c r="C11" s="21">
        <v>40</v>
      </c>
      <c r="D11" s="22" t="s">
        <v>109</v>
      </c>
      <c r="E11" s="22" t="s">
        <v>34</v>
      </c>
      <c r="F11" s="22" t="s">
        <v>12</v>
      </c>
      <c r="G11" s="22" t="s">
        <v>14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24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30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115</v>
      </c>
      <c r="C9" s="22">
        <v>50</v>
      </c>
      <c r="D9" s="22" t="s">
        <v>31</v>
      </c>
      <c r="E9" s="22" t="s">
        <v>32</v>
      </c>
      <c r="F9" s="22" t="s">
        <v>33</v>
      </c>
      <c r="G9" s="22" t="s">
        <v>31</v>
      </c>
      <c r="H9" s="15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116</v>
      </c>
      <c r="C10" s="21">
        <v>50</v>
      </c>
      <c r="D10" s="22" t="s">
        <v>31</v>
      </c>
      <c r="E10" s="22" t="s">
        <v>32</v>
      </c>
      <c r="F10" s="22" t="s">
        <v>33</v>
      </c>
      <c r="G10" s="22" t="s">
        <v>31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117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118</v>
      </c>
      <c r="C9" s="22">
        <v>50</v>
      </c>
      <c r="D9" s="22" t="s">
        <v>14</v>
      </c>
      <c r="E9" s="22" t="s">
        <v>13</v>
      </c>
      <c r="F9" s="22" t="s">
        <v>120</v>
      </c>
      <c r="G9" s="22" t="s">
        <v>14</v>
      </c>
      <c r="H9" s="15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119</v>
      </c>
      <c r="C10" s="21">
        <v>50</v>
      </c>
      <c r="D10" s="22" t="s">
        <v>121</v>
      </c>
      <c r="E10" s="22" t="s">
        <v>122</v>
      </c>
      <c r="F10" s="22" t="s">
        <v>123</v>
      </c>
      <c r="G10" s="22" t="s">
        <v>121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5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H13" sqref="H13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124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125</v>
      </c>
      <c r="C9" s="22">
        <v>35</v>
      </c>
      <c r="D9" s="22" t="s">
        <v>128</v>
      </c>
      <c r="E9" s="22" t="s">
        <v>123</v>
      </c>
      <c r="F9" s="22" t="s">
        <v>121</v>
      </c>
      <c r="G9" s="22" t="s">
        <v>128</v>
      </c>
      <c r="H9" s="15"/>
      <c r="I9" s="6"/>
      <c r="J9" s="7">
        <f>(I9*C9)/C12</f>
        <v>0</v>
      </c>
      <c r="K9" s="8"/>
    </row>
    <row r="10" spans="1:11" ht="37.5" x14ac:dyDescent="0.2">
      <c r="A10" s="26">
        <v>2</v>
      </c>
      <c r="B10" s="20" t="s">
        <v>126</v>
      </c>
      <c r="C10" s="22">
        <v>35</v>
      </c>
      <c r="D10" s="22" t="s">
        <v>129</v>
      </c>
      <c r="E10" s="22" t="s">
        <v>130</v>
      </c>
      <c r="F10" s="22" t="s">
        <v>131</v>
      </c>
      <c r="G10" s="22" t="s">
        <v>129</v>
      </c>
      <c r="H10" s="15"/>
      <c r="I10" s="6"/>
      <c r="J10" s="7">
        <f>(I10*C10)/C12</f>
        <v>0</v>
      </c>
      <c r="K10" s="8"/>
    </row>
    <row r="11" spans="1:11" ht="37.5" x14ac:dyDescent="0.2">
      <c r="A11" s="26">
        <v>3</v>
      </c>
      <c r="B11" s="20" t="s">
        <v>127</v>
      </c>
      <c r="C11" s="21">
        <v>30</v>
      </c>
      <c r="D11" s="22" t="s">
        <v>132</v>
      </c>
      <c r="E11" s="22" t="s">
        <v>133</v>
      </c>
      <c r="F11" s="22" t="s">
        <v>134</v>
      </c>
      <c r="G11" s="22" t="s">
        <v>132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25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0"/>
  <sheetViews>
    <sheetView topLeftCell="A7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153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75">
        <v>1</v>
      </c>
      <c r="B9" s="20" t="s">
        <v>135</v>
      </c>
      <c r="C9" s="22"/>
      <c r="D9" s="22"/>
      <c r="E9" s="22"/>
      <c r="F9" s="22"/>
      <c r="G9" s="22"/>
      <c r="H9" s="15"/>
      <c r="I9" s="6"/>
      <c r="J9" s="7"/>
      <c r="K9" s="8"/>
    </row>
    <row r="10" spans="1:11" ht="37.5" x14ac:dyDescent="0.2">
      <c r="A10" s="76"/>
      <c r="B10" s="20" t="s">
        <v>136</v>
      </c>
      <c r="C10" s="22">
        <v>25</v>
      </c>
      <c r="D10" s="22" t="s">
        <v>140</v>
      </c>
      <c r="E10" s="22" t="s">
        <v>143</v>
      </c>
      <c r="F10" s="22" t="s">
        <v>144</v>
      </c>
      <c r="G10" s="22" t="s">
        <v>145</v>
      </c>
      <c r="H10" s="15"/>
      <c r="I10" s="6"/>
      <c r="J10" s="7">
        <f>(I10*C10)/C14</f>
        <v>0</v>
      </c>
      <c r="K10" s="8"/>
    </row>
    <row r="11" spans="1:11" ht="37.5" x14ac:dyDescent="0.2">
      <c r="A11" s="76"/>
      <c r="B11" s="20" t="s">
        <v>137</v>
      </c>
      <c r="C11" s="22">
        <v>25</v>
      </c>
      <c r="D11" s="22" t="s">
        <v>141</v>
      </c>
      <c r="E11" s="22" t="s">
        <v>146</v>
      </c>
      <c r="F11" s="22" t="s">
        <v>147</v>
      </c>
      <c r="G11" s="22" t="s">
        <v>148</v>
      </c>
      <c r="H11" s="15"/>
      <c r="I11" s="6"/>
      <c r="J11" s="7">
        <f>(I11*C11)/C14</f>
        <v>0</v>
      </c>
      <c r="K11" s="8"/>
    </row>
    <row r="12" spans="1:11" ht="93.75" x14ac:dyDescent="0.2">
      <c r="A12" s="76"/>
      <c r="B12" s="20" t="s">
        <v>138</v>
      </c>
      <c r="C12" s="22">
        <v>25</v>
      </c>
      <c r="D12" s="22" t="s">
        <v>21</v>
      </c>
      <c r="E12" s="22" t="s">
        <v>149</v>
      </c>
      <c r="F12" s="22" t="s">
        <v>150</v>
      </c>
      <c r="G12" s="22" t="s">
        <v>21</v>
      </c>
      <c r="H12" s="15"/>
      <c r="I12" s="6"/>
      <c r="J12" s="7">
        <f>(I12*C12)/C14</f>
        <v>0</v>
      </c>
      <c r="K12" s="8"/>
    </row>
    <row r="13" spans="1:11" ht="56.25" x14ac:dyDescent="0.2">
      <c r="A13" s="77"/>
      <c r="B13" s="20" t="s">
        <v>139</v>
      </c>
      <c r="C13" s="21">
        <v>25</v>
      </c>
      <c r="D13" s="22" t="s">
        <v>142</v>
      </c>
      <c r="E13" s="22" t="s">
        <v>151</v>
      </c>
      <c r="F13" s="22" t="s">
        <v>152</v>
      </c>
      <c r="G13" s="22" t="s">
        <v>142</v>
      </c>
      <c r="H13" s="15"/>
      <c r="I13" s="6"/>
      <c r="J13" s="7">
        <f>(I13*C13)/C14</f>
        <v>0</v>
      </c>
      <c r="K13" s="8"/>
    </row>
    <row r="14" spans="1:11" x14ac:dyDescent="0.2">
      <c r="A14" s="55" t="s">
        <v>5</v>
      </c>
      <c r="B14" s="55"/>
      <c r="C14" s="16">
        <f>SUM(C9:C13)</f>
        <v>100</v>
      </c>
      <c r="D14" s="17"/>
      <c r="E14" s="17"/>
      <c r="F14" s="17"/>
      <c r="G14" s="55"/>
      <c r="H14" s="55"/>
      <c r="I14" s="33"/>
      <c r="J14" s="18">
        <f>SUM(J9:J13)</f>
        <v>0</v>
      </c>
      <c r="K14" s="19"/>
    </row>
    <row r="15" spans="1:11" x14ac:dyDescent="0.2">
      <c r="A15" s="9"/>
      <c r="B15" s="9"/>
      <c r="C15" s="9"/>
      <c r="D15" s="9"/>
      <c r="E15" s="9"/>
      <c r="F15" s="9"/>
      <c r="G15" s="13"/>
      <c r="H15" s="13"/>
      <c r="K15" s="14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10"/>
    </row>
    <row r="18" spans="1:9" x14ac:dyDescent="0.2">
      <c r="A18" s="11" t="s">
        <v>37</v>
      </c>
    </row>
    <row r="19" spans="1:9" x14ac:dyDescent="0.2">
      <c r="A19" s="11" t="s">
        <v>6</v>
      </c>
      <c r="H19" s="12"/>
      <c r="I19" s="12"/>
    </row>
    <row r="20" spans="1:9" x14ac:dyDescent="0.2">
      <c r="A20" s="11" t="s">
        <v>7</v>
      </c>
    </row>
  </sheetData>
  <mergeCells count="17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4:B14"/>
    <mergeCell ref="G14:H14"/>
    <mergeCell ref="A9:A13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topLeftCell="A3" zoomScale="90" zoomScaleNormal="90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2.625" style="1" customWidth="1"/>
    <col min="5" max="7" width="10.375" style="1" customWidth="1"/>
    <col min="8" max="8" width="17.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154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20.75" x14ac:dyDescent="0.2">
      <c r="A9" s="26">
        <v>1</v>
      </c>
      <c r="B9" s="20" t="s">
        <v>155</v>
      </c>
      <c r="C9" s="22">
        <v>35</v>
      </c>
      <c r="D9" s="48" t="s">
        <v>158</v>
      </c>
      <c r="E9" s="48" t="s">
        <v>161</v>
      </c>
      <c r="F9" s="48" t="s">
        <v>162</v>
      </c>
      <c r="G9" s="48" t="s">
        <v>163</v>
      </c>
      <c r="H9" s="15"/>
      <c r="I9" s="6"/>
      <c r="J9" s="7">
        <f>(I9*C9)/C12</f>
        <v>0</v>
      </c>
      <c r="K9" s="8"/>
    </row>
    <row r="10" spans="1:11" ht="204.75" x14ac:dyDescent="0.2">
      <c r="A10" s="26">
        <v>2</v>
      </c>
      <c r="B10" s="20" t="s">
        <v>156</v>
      </c>
      <c r="C10" s="47">
        <v>35</v>
      </c>
      <c r="D10" s="34" t="s">
        <v>159</v>
      </c>
      <c r="E10" s="34" t="s">
        <v>164</v>
      </c>
      <c r="F10" s="34" t="s">
        <v>165</v>
      </c>
      <c r="G10" s="34" t="s">
        <v>166</v>
      </c>
      <c r="H10" s="15"/>
      <c r="I10" s="6"/>
      <c r="J10" s="7">
        <f>(I10*C10)/C12</f>
        <v>0</v>
      </c>
      <c r="K10" s="8"/>
    </row>
    <row r="11" spans="1:11" ht="75" x14ac:dyDescent="0.2">
      <c r="A11" s="26">
        <v>3</v>
      </c>
      <c r="B11" s="20" t="s">
        <v>157</v>
      </c>
      <c r="C11" s="21">
        <v>30</v>
      </c>
      <c r="D11" s="22" t="s">
        <v>160</v>
      </c>
      <c r="E11" s="22" t="s">
        <v>167</v>
      </c>
      <c r="F11" s="22" t="s">
        <v>168</v>
      </c>
      <c r="G11" s="22" t="s">
        <v>120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zoomScaleNormal="100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0.875" style="1" customWidth="1"/>
    <col min="5" max="7" width="9.625" style="1" customWidth="1"/>
    <col min="8" max="8" width="16.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169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224.25" x14ac:dyDescent="0.2">
      <c r="A9" s="26">
        <v>1</v>
      </c>
      <c r="B9" s="20" t="s">
        <v>170</v>
      </c>
      <c r="C9" s="22">
        <v>35</v>
      </c>
      <c r="D9" s="48" t="s">
        <v>173</v>
      </c>
      <c r="E9" s="22" t="s">
        <v>178</v>
      </c>
      <c r="F9" s="22" t="s">
        <v>179</v>
      </c>
      <c r="G9" s="22" t="s">
        <v>180</v>
      </c>
      <c r="H9" s="15"/>
      <c r="I9" s="6"/>
      <c r="J9" s="7">
        <f>(I9*C9)/C12</f>
        <v>0</v>
      </c>
      <c r="K9" s="8"/>
    </row>
    <row r="10" spans="1:11" ht="56.25" x14ac:dyDescent="0.2">
      <c r="A10" s="26">
        <v>2</v>
      </c>
      <c r="B10" s="20" t="s">
        <v>171</v>
      </c>
      <c r="C10" s="22">
        <v>35</v>
      </c>
      <c r="D10" s="22" t="s">
        <v>174</v>
      </c>
      <c r="E10" s="22" t="s">
        <v>176</v>
      </c>
      <c r="F10" s="22" t="s">
        <v>177</v>
      </c>
      <c r="G10" s="22" t="s">
        <v>174</v>
      </c>
      <c r="H10" s="15"/>
      <c r="I10" s="6"/>
      <c r="J10" s="7">
        <f>(I10*C10)/C12</f>
        <v>0</v>
      </c>
      <c r="K10" s="8"/>
    </row>
    <row r="11" spans="1:11" ht="75" x14ac:dyDescent="0.2">
      <c r="A11" s="26">
        <v>3</v>
      </c>
      <c r="B11" s="20" t="s">
        <v>172</v>
      </c>
      <c r="C11" s="21">
        <v>30</v>
      </c>
      <c r="D11" s="22" t="s">
        <v>175</v>
      </c>
      <c r="E11" s="22" t="s">
        <v>404</v>
      </c>
      <c r="F11" s="22" t="s">
        <v>405</v>
      </c>
      <c r="G11" s="22" t="s">
        <v>406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N11" sqref="N11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181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182</v>
      </c>
      <c r="C9" s="22">
        <v>50</v>
      </c>
      <c r="D9" s="22" t="s">
        <v>184</v>
      </c>
      <c r="E9" s="22" t="s">
        <v>186</v>
      </c>
      <c r="F9" s="22" t="s">
        <v>187</v>
      </c>
      <c r="G9" s="22" t="s">
        <v>184</v>
      </c>
      <c r="H9" s="15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183</v>
      </c>
      <c r="C10" s="21">
        <v>50</v>
      </c>
      <c r="D10" s="22" t="s">
        <v>185</v>
      </c>
      <c r="E10" s="22" t="s">
        <v>188</v>
      </c>
      <c r="F10" s="22" t="s">
        <v>189</v>
      </c>
      <c r="G10" s="22" t="s">
        <v>190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9"/>
  <sheetViews>
    <sheetView topLeftCell="A8" zoomScaleNormal="100" workbookViewId="0">
      <selection activeCell="L10" sqref="L10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2.7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191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75">
        <v>1</v>
      </c>
      <c r="B9" s="20" t="s">
        <v>192</v>
      </c>
      <c r="C9" s="22">
        <f>SUM(C10:C11)</f>
        <v>50</v>
      </c>
      <c r="D9" s="22"/>
      <c r="E9" s="22"/>
      <c r="F9" s="22"/>
      <c r="G9" s="22"/>
      <c r="H9" s="15"/>
      <c r="I9" s="49">
        <f>J9*C13/C9</f>
        <v>0</v>
      </c>
      <c r="J9" s="7">
        <f>SUM(J10:J11)</f>
        <v>0</v>
      </c>
      <c r="K9" s="8"/>
    </row>
    <row r="10" spans="1:11" ht="112.5" x14ac:dyDescent="0.2">
      <c r="A10" s="76"/>
      <c r="B10" s="20" t="s">
        <v>193</v>
      </c>
      <c r="C10" s="22">
        <v>20</v>
      </c>
      <c r="D10" s="22" t="s">
        <v>196</v>
      </c>
      <c r="E10" s="22" t="s">
        <v>200</v>
      </c>
      <c r="F10" s="22" t="s">
        <v>199</v>
      </c>
      <c r="G10" s="22" t="s">
        <v>201</v>
      </c>
      <c r="H10" s="15"/>
      <c r="I10" s="6"/>
      <c r="J10" s="7">
        <f>(I10*C10)/C13</f>
        <v>0</v>
      </c>
      <c r="K10" s="8"/>
    </row>
    <row r="11" spans="1:11" ht="131.25" x14ac:dyDescent="0.2">
      <c r="A11" s="77"/>
      <c r="B11" s="20" t="s">
        <v>194</v>
      </c>
      <c r="C11" s="22">
        <v>30</v>
      </c>
      <c r="D11" s="22" t="s">
        <v>197</v>
      </c>
      <c r="E11" s="22" t="s">
        <v>202</v>
      </c>
      <c r="F11" s="22" t="s">
        <v>203</v>
      </c>
      <c r="G11" s="22" t="s">
        <v>204</v>
      </c>
      <c r="H11" s="15"/>
      <c r="I11" s="6"/>
      <c r="J11" s="7">
        <f>(I11*C11)/C13</f>
        <v>0</v>
      </c>
      <c r="K11" s="8"/>
    </row>
    <row r="12" spans="1:11" ht="93.75" x14ac:dyDescent="0.2">
      <c r="A12" s="26">
        <v>2</v>
      </c>
      <c r="B12" s="20" t="s">
        <v>195</v>
      </c>
      <c r="C12" s="21">
        <v>50</v>
      </c>
      <c r="D12" s="22" t="s">
        <v>198</v>
      </c>
      <c r="E12" s="22" t="s">
        <v>205</v>
      </c>
      <c r="F12" s="22" t="s">
        <v>206</v>
      </c>
      <c r="G12" s="22" t="s">
        <v>207</v>
      </c>
      <c r="H12" s="15"/>
      <c r="I12" s="6"/>
      <c r="J12" s="7">
        <f>(I12*C12)/C13</f>
        <v>0</v>
      </c>
      <c r="K12" s="8"/>
    </row>
    <row r="13" spans="1:11" x14ac:dyDescent="0.2">
      <c r="A13" s="55" t="s">
        <v>5</v>
      </c>
      <c r="B13" s="55"/>
      <c r="C13" s="16">
        <f>SUM(C9,C12)</f>
        <v>100</v>
      </c>
      <c r="D13" s="17"/>
      <c r="E13" s="17"/>
      <c r="F13" s="17"/>
      <c r="G13" s="55"/>
      <c r="H13" s="55"/>
      <c r="I13" s="33"/>
      <c r="J13" s="18">
        <f>SUM(J9,J12)</f>
        <v>0</v>
      </c>
      <c r="K13" s="19"/>
    </row>
    <row r="14" spans="1:11" x14ac:dyDescent="0.2">
      <c r="A14" s="9"/>
      <c r="B14" s="9"/>
      <c r="C14" s="9"/>
      <c r="D14" s="9"/>
      <c r="E14" s="9"/>
      <c r="F14" s="9"/>
      <c r="G14" s="13"/>
      <c r="H14" s="13"/>
      <c r="K14" s="14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0"/>
    </row>
    <row r="17" spans="1:9" x14ac:dyDescent="0.2">
      <c r="A17" s="11" t="s">
        <v>37</v>
      </c>
    </row>
    <row r="18" spans="1:9" x14ac:dyDescent="0.2">
      <c r="A18" s="11" t="s">
        <v>6</v>
      </c>
      <c r="H18" s="12"/>
      <c r="I18" s="12"/>
    </row>
    <row r="19" spans="1:9" x14ac:dyDescent="0.2">
      <c r="A19" s="11" t="s">
        <v>7</v>
      </c>
    </row>
  </sheetData>
  <mergeCells count="17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3:B13"/>
    <mergeCell ref="G13:H13"/>
    <mergeCell ref="A9:A11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6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10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45</v>
      </c>
      <c r="C9" s="22">
        <v>100</v>
      </c>
      <c r="D9" s="22" t="s">
        <v>13</v>
      </c>
      <c r="E9" s="22" t="s">
        <v>46</v>
      </c>
      <c r="F9" s="22" t="s">
        <v>47</v>
      </c>
      <c r="G9" s="22" t="s">
        <v>48</v>
      </c>
      <c r="H9" s="15"/>
      <c r="I9" s="6"/>
      <c r="J9" s="7">
        <f>(I9*C9)/C10</f>
        <v>0</v>
      </c>
      <c r="K9" s="8"/>
    </row>
    <row r="10" spans="1:11" x14ac:dyDescent="0.2">
      <c r="A10" s="55" t="s">
        <v>5</v>
      </c>
      <c r="B10" s="55"/>
      <c r="C10" s="16">
        <f>SUM(C9:C9)</f>
        <v>100</v>
      </c>
      <c r="D10" s="17"/>
      <c r="E10" s="17"/>
      <c r="F10" s="17"/>
      <c r="G10" s="55"/>
      <c r="H10" s="55"/>
      <c r="I10" s="24"/>
      <c r="J10" s="18">
        <f>SUM(J9:J9)</f>
        <v>0</v>
      </c>
      <c r="K10" s="19"/>
    </row>
    <row r="11" spans="1:11" x14ac:dyDescent="0.2">
      <c r="A11" s="9"/>
      <c r="B11" s="9"/>
      <c r="C11" s="9"/>
      <c r="D11" s="9"/>
      <c r="E11" s="9"/>
      <c r="F11" s="9"/>
      <c r="G11" s="13"/>
      <c r="H11" s="13"/>
      <c r="K11" s="14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10"/>
    </row>
    <row r="14" spans="1:11" x14ac:dyDescent="0.2">
      <c r="A14" s="11" t="s">
        <v>37</v>
      </c>
    </row>
    <row r="15" spans="1:11" x14ac:dyDescent="0.2">
      <c r="A15" s="11" t="s">
        <v>6</v>
      </c>
      <c r="H15" s="12"/>
      <c r="I15" s="12"/>
    </row>
    <row r="16" spans="1:11" x14ac:dyDescent="0.2">
      <c r="A16" s="11" t="s">
        <v>7</v>
      </c>
    </row>
  </sheetData>
  <mergeCells count="16">
    <mergeCell ref="J7:J8"/>
    <mergeCell ref="A10:B10"/>
    <mergeCell ref="G10:H10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208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75" x14ac:dyDescent="0.2">
      <c r="A9" s="26">
        <v>1</v>
      </c>
      <c r="B9" s="20" t="s">
        <v>209</v>
      </c>
      <c r="C9" s="22">
        <v>50</v>
      </c>
      <c r="D9" s="22" t="s">
        <v>211</v>
      </c>
      <c r="E9" s="22" t="s">
        <v>212</v>
      </c>
      <c r="F9" s="22" t="s">
        <v>211</v>
      </c>
      <c r="G9" s="22" t="s">
        <v>168</v>
      </c>
      <c r="H9" s="15"/>
      <c r="I9" s="6"/>
      <c r="J9" s="7">
        <f>(I9*C9)/C11</f>
        <v>0</v>
      </c>
      <c r="K9" s="8"/>
    </row>
    <row r="10" spans="1:11" ht="56.25" x14ac:dyDescent="0.2">
      <c r="A10" s="26">
        <v>2</v>
      </c>
      <c r="B10" s="20" t="s">
        <v>210</v>
      </c>
      <c r="C10" s="21">
        <v>50</v>
      </c>
      <c r="D10" s="22" t="s">
        <v>168</v>
      </c>
      <c r="E10" s="22" t="s">
        <v>213</v>
      </c>
      <c r="F10" s="22" t="s">
        <v>168</v>
      </c>
      <c r="G10" s="22" t="s">
        <v>13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0"/>
  <sheetViews>
    <sheetView topLeftCell="A5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214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215</v>
      </c>
      <c r="C9" s="22">
        <v>50</v>
      </c>
      <c r="D9" s="22" t="s">
        <v>167</v>
      </c>
      <c r="E9" s="22" t="s">
        <v>220</v>
      </c>
      <c r="F9" s="22" t="s">
        <v>167</v>
      </c>
      <c r="G9" s="22" t="s">
        <v>221</v>
      </c>
      <c r="H9" s="15"/>
      <c r="I9" s="6">
        <v>100</v>
      </c>
      <c r="J9" s="7">
        <f>(I9*C9)/C14</f>
        <v>50</v>
      </c>
      <c r="K9" s="8"/>
    </row>
    <row r="10" spans="1:11" x14ac:dyDescent="0.2">
      <c r="A10" s="75">
        <v>2</v>
      </c>
      <c r="B10" s="20" t="s">
        <v>216</v>
      </c>
      <c r="C10" s="22">
        <v>50</v>
      </c>
      <c r="D10" s="22"/>
      <c r="E10" s="22"/>
      <c r="F10" s="22"/>
      <c r="G10" s="22"/>
      <c r="H10" s="15"/>
      <c r="I10" s="49">
        <f>SUM(I13)</f>
        <v>0</v>
      </c>
      <c r="J10" s="7">
        <f>(I10*C10)/C14</f>
        <v>0</v>
      </c>
      <c r="K10" s="8"/>
    </row>
    <row r="11" spans="1:11" ht="39" customHeight="1" x14ac:dyDescent="0.2">
      <c r="A11" s="76"/>
      <c r="B11" s="20" t="s">
        <v>217</v>
      </c>
      <c r="C11" s="22"/>
      <c r="D11" s="22" t="s">
        <v>20</v>
      </c>
      <c r="E11" s="22" t="s">
        <v>222</v>
      </c>
      <c r="F11" s="22" t="s">
        <v>34</v>
      </c>
      <c r="G11" s="22" t="s">
        <v>223</v>
      </c>
      <c r="H11" s="15"/>
      <c r="I11" s="6"/>
      <c r="J11" s="7"/>
      <c r="K11" s="8"/>
    </row>
    <row r="12" spans="1:11" ht="37.5" x14ac:dyDescent="0.2">
      <c r="A12" s="76"/>
      <c r="B12" s="20" t="s">
        <v>218</v>
      </c>
      <c r="C12" s="22"/>
      <c r="D12" s="22" t="s">
        <v>13</v>
      </c>
      <c r="E12" s="22" t="s">
        <v>224</v>
      </c>
      <c r="F12" s="22" t="s">
        <v>168</v>
      </c>
      <c r="G12" s="22" t="s">
        <v>225</v>
      </c>
      <c r="H12" s="15"/>
      <c r="I12" s="6"/>
      <c r="J12" s="7"/>
      <c r="K12" s="8"/>
    </row>
    <row r="13" spans="1:11" ht="37.5" x14ac:dyDescent="0.2">
      <c r="A13" s="77"/>
      <c r="B13" s="20" t="s">
        <v>219</v>
      </c>
      <c r="C13" s="21"/>
      <c r="D13" s="22" t="s">
        <v>15</v>
      </c>
      <c r="E13" s="22" t="s">
        <v>220</v>
      </c>
      <c r="F13" s="22" t="s">
        <v>226</v>
      </c>
      <c r="G13" s="22" t="s">
        <v>227</v>
      </c>
      <c r="H13" s="15"/>
      <c r="I13" s="49">
        <f>SUM(I11:I12)/2</f>
        <v>0</v>
      </c>
      <c r="J13" s="7"/>
      <c r="K13" s="8"/>
    </row>
    <row r="14" spans="1:11" x14ac:dyDescent="0.2">
      <c r="A14" s="55" t="s">
        <v>5</v>
      </c>
      <c r="B14" s="55"/>
      <c r="C14" s="16">
        <f>SUM(C9:C13)</f>
        <v>100</v>
      </c>
      <c r="D14" s="17"/>
      <c r="E14" s="17"/>
      <c r="F14" s="17"/>
      <c r="G14" s="55"/>
      <c r="H14" s="55"/>
      <c r="I14" s="33"/>
      <c r="J14" s="18">
        <f>SUM(J9:J13)</f>
        <v>50</v>
      </c>
      <c r="K14" s="19"/>
    </row>
    <row r="15" spans="1:11" x14ac:dyDescent="0.2">
      <c r="A15" s="9"/>
      <c r="B15" s="9"/>
      <c r="C15" s="9"/>
      <c r="D15" s="9"/>
      <c r="E15" s="9"/>
      <c r="F15" s="9"/>
      <c r="G15" s="13"/>
      <c r="H15" s="13"/>
      <c r="K15" s="14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10"/>
    </row>
    <row r="18" spans="1:9" x14ac:dyDescent="0.2">
      <c r="A18" s="11" t="s">
        <v>37</v>
      </c>
    </row>
    <row r="19" spans="1:9" x14ac:dyDescent="0.2">
      <c r="A19" s="11" t="s">
        <v>6</v>
      </c>
      <c r="H19" s="12"/>
      <c r="I19" s="12"/>
    </row>
    <row r="20" spans="1:9" x14ac:dyDescent="0.2">
      <c r="A20" s="11" t="s">
        <v>7</v>
      </c>
    </row>
  </sheetData>
  <mergeCells count="17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4:B14"/>
    <mergeCell ref="G14:H14"/>
    <mergeCell ref="A10:A13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9.6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238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228</v>
      </c>
      <c r="C9" s="22">
        <v>50</v>
      </c>
      <c r="D9" s="22" t="s">
        <v>230</v>
      </c>
      <c r="E9" s="22" t="s">
        <v>232</v>
      </c>
      <c r="F9" s="22" t="s">
        <v>233</v>
      </c>
      <c r="G9" s="22" t="s">
        <v>234</v>
      </c>
      <c r="H9" s="15"/>
      <c r="I9" s="6"/>
      <c r="J9" s="7">
        <f>(I9*C9)/C11</f>
        <v>0</v>
      </c>
      <c r="K9" s="8"/>
    </row>
    <row r="10" spans="1:11" ht="75" x14ac:dyDescent="0.2">
      <c r="A10" s="26">
        <v>2</v>
      </c>
      <c r="B10" s="20" t="s">
        <v>229</v>
      </c>
      <c r="C10" s="21">
        <v>50</v>
      </c>
      <c r="D10" s="22" t="s">
        <v>231</v>
      </c>
      <c r="E10" s="22" t="s">
        <v>235</v>
      </c>
      <c r="F10" s="22" t="s">
        <v>236</v>
      </c>
      <c r="G10" s="22" t="s">
        <v>237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2"/>
  <sheetViews>
    <sheetView topLeftCell="A13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239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12.5" x14ac:dyDescent="0.2">
      <c r="A9" s="26">
        <v>1</v>
      </c>
      <c r="B9" s="20" t="s">
        <v>240</v>
      </c>
      <c r="C9" s="22">
        <v>25</v>
      </c>
      <c r="D9" s="22" t="s">
        <v>247</v>
      </c>
      <c r="E9" s="22" t="s">
        <v>253</v>
      </c>
      <c r="F9" s="22" t="s">
        <v>254</v>
      </c>
      <c r="G9" s="22" t="s">
        <v>255</v>
      </c>
      <c r="H9" s="15"/>
      <c r="I9" s="6"/>
      <c r="J9" s="7">
        <f>(I9*C9)/C16</f>
        <v>0</v>
      </c>
      <c r="K9" s="8"/>
    </row>
    <row r="10" spans="1:11" ht="56.25" x14ac:dyDescent="0.2">
      <c r="A10" s="26">
        <v>2</v>
      </c>
      <c r="B10" s="20" t="s">
        <v>241</v>
      </c>
      <c r="C10" s="22">
        <v>25</v>
      </c>
      <c r="D10" s="22" t="s">
        <v>248</v>
      </c>
      <c r="E10" s="22" t="s">
        <v>256</v>
      </c>
      <c r="F10" s="22" t="s">
        <v>257</v>
      </c>
      <c r="G10" s="22" t="s">
        <v>258</v>
      </c>
      <c r="H10" s="15"/>
      <c r="I10" s="6"/>
      <c r="J10" s="7">
        <f>(I10*C10)/C16</f>
        <v>0</v>
      </c>
      <c r="K10" s="8"/>
    </row>
    <row r="11" spans="1:11" ht="37.5" x14ac:dyDescent="0.2">
      <c r="A11" s="75">
        <v>3</v>
      </c>
      <c r="B11" s="20" t="s">
        <v>242</v>
      </c>
      <c r="C11" s="22">
        <f>SUM(C12:C15)</f>
        <v>50</v>
      </c>
      <c r="D11" s="22"/>
      <c r="E11" s="35"/>
      <c r="F11" s="35"/>
      <c r="G11" s="35"/>
      <c r="H11" s="15"/>
      <c r="I11" s="49">
        <f>J11*C16/C11</f>
        <v>0</v>
      </c>
      <c r="J11" s="7">
        <f>SUM(J12:J15)</f>
        <v>0</v>
      </c>
      <c r="K11" s="8"/>
    </row>
    <row r="12" spans="1:11" ht="37.5" x14ac:dyDescent="0.2">
      <c r="A12" s="76"/>
      <c r="B12" s="20" t="s">
        <v>243</v>
      </c>
      <c r="C12" s="22">
        <v>12.5</v>
      </c>
      <c r="D12" s="27" t="s">
        <v>249</v>
      </c>
      <c r="E12" s="37" t="s">
        <v>259</v>
      </c>
      <c r="F12" s="37" t="s">
        <v>249</v>
      </c>
      <c r="G12" s="37" t="s">
        <v>260</v>
      </c>
      <c r="H12" s="28"/>
      <c r="I12" s="6"/>
      <c r="J12" s="7">
        <f>(I12*C12)/C16</f>
        <v>0</v>
      </c>
      <c r="K12" s="8"/>
    </row>
    <row r="13" spans="1:11" ht="37.5" x14ac:dyDescent="0.2">
      <c r="A13" s="76"/>
      <c r="B13" s="20" t="s">
        <v>244</v>
      </c>
      <c r="C13" s="22">
        <v>12.5</v>
      </c>
      <c r="D13" s="27" t="s">
        <v>250</v>
      </c>
      <c r="E13" s="37" t="s">
        <v>261</v>
      </c>
      <c r="F13" s="37" t="s">
        <v>250</v>
      </c>
      <c r="G13" s="37" t="s">
        <v>262</v>
      </c>
      <c r="H13" s="28"/>
      <c r="I13" s="6"/>
      <c r="J13" s="7">
        <f>(I13*C13)/C16</f>
        <v>0</v>
      </c>
      <c r="K13" s="8"/>
    </row>
    <row r="14" spans="1:11" ht="37.5" x14ac:dyDescent="0.2">
      <c r="A14" s="76"/>
      <c r="B14" s="20" t="s">
        <v>245</v>
      </c>
      <c r="C14" s="22">
        <v>12.5</v>
      </c>
      <c r="D14" s="27" t="s">
        <v>251</v>
      </c>
      <c r="E14" s="37" t="s">
        <v>263</v>
      </c>
      <c r="F14" s="37" t="s">
        <v>251</v>
      </c>
      <c r="G14" s="37" t="s">
        <v>264</v>
      </c>
      <c r="H14" s="28"/>
      <c r="I14" s="6"/>
      <c r="J14" s="7">
        <f>(I14*C14)/C16</f>
        <v>0</v>
      </c>
      <c r="K14" s="8"/>
    </row>
    <row r="15" spans="1:11" ht="37.5" x14ac:dyDescent="0.2">
      <c r="A15" s="77"/>
      <c r="B15" s="20" t="s">
        <v>246</v>
      </c>
      <c r="C15" s="21">
        <v>12.5</v>
      </c>
      <c r="D15" s="27" t="s">
        <v>252</v>
      </c>
      <c r="E15" s="36" t="s">
        <v>265</v>
      </c>
      <c r="F15" s="36" t="s">
        <v>252</v>
      </c>
      <c r="G15" s="36" t="s">
        <v>266</v>
      </c>
      <c r="H15" s="28"/>
      <c r="I15" s="6"/>
      <c r="J15" s="7">
        <f>(I15*C15)/C16</f>
        <v>0</v>
      </c>
      <c r="K15" s="8"/>
    </row>
    <row r="16" spans="1:11" x14ac:dyDescent="0.2">
      <c r="A16" s="55" t="s">
        <v>5</v>
      </c>
      <c r="B16" s="55"/>
      <c r="C16" s="16">
        <f>SUM(C9:C11)</f>
        <v>100</v>
      </c>
      <c r="D16" s="17"/>
      <c r="E16" s="31"/>
      <c r="F16" s="31"/>
      <c r="G16" s="74"/>
      <c r="H16" s="55"/>
      <c r="I16" s="33"/>
      <c r="J16" s="18">
        <f>SUM(J3:J11)</f>
        <v>0</v>
      </c>
      <c r="K16" s="19"/>
    </row>
    <row r="17" spans="1:11" x14ac:dyDescent="0.2">
      <c r="A17" s="9"/>
      <c r="B17" s="9"/>
      <c r="C17" s="9"/>
      <c r="D17" s="9"/>
      <c r="E17" s="9"/>
      <c r="F17" s="9"/>
      <c r="G17" s="13"/>
      <c r="H17" s="13"/>
      <c r="K17" s="14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10"/>
    </row>
    <row r="20" spans="1:11" x14ac:dyDescent="0.2">
      <c r="A20" s="11" t="s">
        <v>37</v>
      </c>
    </row>
    <row r="21" spans="1:11" x14ac:dyDescent="0.2">
      <c r="A21" s="11" t="s">
        <v>6</v>
      </c>
      <c r="H21" s="12"/>
      <c r="I21" s="12"/>
    </row>
    <row r="22" spans="1:11" x14ac:dyDescent="0.2">
      <c r="A22" s="11" t="s">
        <v>7</v>
      </c>
    </row>
  </sheetData>
  <mergeCells count="17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6:B16"/>
    <mergeCell ref="G16:H16"/>
    <mergeCell ref="A11:A15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topLeftCell="A4" zoomScaleNormal="100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0.6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267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12.5" x14ac:dyDescent="0.2">
      <c r="A9" s="26">
        <v>1</v>
      </c>
      <c r="B9" s="20" t="s">
        <v>268</v>
      </c>
      <c r="C9" s="22">
        <v>70</v>
      </c>
      <c r="D9" s="27" t="s">
        <v>270</v>
      </c>
      <c r="E9" s="32" t="s">
        <v>272</v>
      </c>
      <c r="F9" s="32" t="s">
        <v>273</v>
      </c>
      <c r="G9" s="32" t="s">
        <v>274</v>
      </c>
      <c r="H9" s="28"/>
      <c r="I9" s="6"/>
      <c r="J9" s="7">
        <f>(I9*C9)/C11</f>
        <v>0</v>
      </c>
      <c r="K9" s="8"/>
    </row>
    <row r="10" spans="1:11" ht="150" x14ac:dyDescent="0.2">
      <c r="A10" s="26">
        <v>2</v>
      </c>
      <c r="B10" s="20" t="s">
        <v>269</v>
      </c>
      <c r="C10" s="21">
        <v>30</v>
      </c>
      <c r="D10" s="27" t="s">
        <v>271</v>
      </c>
      <c r="E10" s="23" t="s">
        <v>275</v>
      </c>
      <c r="F10" s="23" t="s">
        <v>276</v>
      </c>
      <c r="G10" s="23" t="s">
        <v>277</v>
      </c>
      <c r="H10" s="28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31"/>
      <c r="F11" s="31"/>
      <c r="G11" s="74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9"/>
  <sheetViews>
    <sheetView tabSelected="1" topLeftCell="A4" workbookViewId="0">
      <selection activeCell="I10" sqref="I10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9.6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278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279</v>
      </c>
      <c r="C9" s="22">
        <f>SUM(C10:C11)</f>
        <v>50</v>
      </c>
      <c r="D9" s="22"/>
      <c r="E9" s="22"/>
      <c r="F9" s="22"/>
      <c r="G9" s="22"/>
      <c r="H9" s="15"/>
      <c r="I9" s="49">
        <f>J9*C13/C9</f>
        <v>0</v>
      </c>
      <c r="J9" s="7">
        <f>SUM(J10,J11)</f>
        <v>0</v>
      </c>
      <c r="K9" s="8"/>
    </row>
    <row r="10" spans="1:11" ht="93.75" x14ac:dyDescent="0.2">
      <c r="A10" s="26"/>
      <c r="B10" s="20" t="s">
        <v>280</v>
      </c>
      <c r="C10" s="22">
        <v>25</v>
      </c>
      <c r="D10" s="22" t="s">
        <v>283</v>
      </c>
      <c r="E10" s="22" t="s">
        <v>286</v>
      </c>
      <c r="F10" s="22" t="s">
        <v>287</v>
      </c>
      <c r="G10" s="22" t="s">
        <v>288</v>
      </c>
      <c r="H10" s="15"/>
      <c r="I10" s="6"/>
      <c r="J10" s="7">
        <f>(I10*C10)/C13</f>
        <v>0</v>
      </c>
      <c r="K10" s="8"/>
    </row>
    <row r="11" spans="1:11" ht="75" x14ac:dyDescent="0.2">
      <c r="A11" s="26"/>
      <c r="B11" s="20" t="s">
        <v>281</v>
      </c>
      <c r="C11" s="22">
        <v>25</v>
      </c>
      <c r="D11" s="22" t="s">
        <v>284</v>
      </c>
      <c r="E11" s="35" t="s">
        <v>289</v>
      </c>
      <c r="F11" s="35" t="s">
        <v>290</v>
      </c>
      <c r="G11" s="35" t="s">
        <v>291</v>
      </c>
      <c r="H11" s="15"/>
      <c r="I11" s="6"/>
      <c r="J11" s="7">
        <f>(I11*C11)/C13</f>
        <v>0</v>
      </c>
      <c r="K11" s="8"/>
    </row>
    <row r="12" spans="1:11" ht="56.25" x14ac:dyDescent="0.2">
      <c r="A12" s="26">
        <v>2</v>
      </c>
      <c r="B12" s="20" t="s">
        <v>282</v>
      </c>
      <c r="C12" s="21">
        <v>50</v>
      </c>
      <c r="D12" s="27" t="s">
        <v>285</v>
      </c>
      <c r="E12" s="23" t="s">
        <v>292</v>
      </c>
      <c r="F12" s="23" t="s">
        <v>293</v>
      </c>
      <c r="G12" s="23" t="s">
        <v>285</v>
      </c>
      <c r="H12" s="28"/>
      <c r="I12" s="6"/>
      <c r="J12" s="7">
        <f>(I12*C12)/C13</f>
        <v>0</v>
      </c>
      <c r="K12" s="8"/>
    </row>
    <row r="13" spans="1:11" x14ac:dyDescent="0.2">
      <c r="A13" s="55" t="s">
        <v>5</v>
      </c>
      <c r="B13" s="55"/>
      <c r="C13" s="16">
        <f>SUM(C9,C12)</f>
        <v>100</v>
      </c>
      <c r="D13" s="17"/>
      <c r="E13" s="31"/>
      <c r="F13" s="31"/>
      <c r="G13" s="74"/>
      <c r="H13" s="55"/>
      <c r="I13" s="33"/>
      <c r="J13" s="18">
        <f>SUM(J9,J12)</f>
        <v>0</v>
      </c>
      <c r="K13" s="19"/>
    </row>
    <row r="14" spans="1:11" x14ac:dyDescent="0.2">
      <c r="A14" s="9"/>
      <c r="B14" s="9"/>
      <c r="C14" s="9"/>
      <c r="D14" s="9"/>
      <c r="E14" s="9"/>
      <c r="F14" s="9"/>
      <c r="G14" s="13"/>
      <c r="H14" s="13"/>
      <c r="K14" s="14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0"/>
    </row>
    <row r="17" spans="1:9" x14ac:dyDescent="0.2">
      <c r="A17" s="11" t="s">
        <v>37</v>
      </c>
    </row>
    <row r="18" spans="1:9" x14ac:dyDescent="0.2">
      <c r="A18" s="11" t="s">
        <v>6</v>
      </c>
      <c r="H18" s="12"/>
      <c r="I18" s="12"/>
    </row>
    <row r="19" spans="1:9" x14ac:dyDescent="0.2">
      <c r="A19" s="11" t="s">
        <v>7</v>
      </c>
    </row>
  </sheetData>
  <mergeCells count="16">
    <mergeCell ref="J7:J8"/>
    <mergeCell ref="A13:B13"/>
    <mergeCell ref="G13:H13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topLeftCell="A4" zoomScaleNormal="100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3.125" style="1" customWidth="1"/>
    <col min="5" max="5" width="8.625" style="1" customWidth="1"/>
    <col min="6" max="6" width="9.125" style="1" customWidth="1"/>
    <col min="7" max="7" width="9" style="1"/>
    <col min="8" max="8" width="17.62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294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236.25" x14ac:dyDescent="0.2">
      <c r="A9" s="26">
        <v>1</v>
      </c>
      <c r="B9" s="20" t="s">
        <v>295</v>
      </c>
      <c r="C9" s="22">
        <v>30</v>
      </c>
      <c r="D9" s="38" t="s">
        <v>302</v>
      </c>
      <c r="E9" s="32" t="s">
        <v>34</v>
      </c>
      <c r="F9" s="32" t="s">
        <v>167</v>
      </c>
      <c r="G9" s="32" t="s">
        <v>14</v>
      </c>
      <c r="H9" s="28"/>
      <c r="I9" s="6"/>
      <c r="J9" s="7">
        <f>(I9*C9)/C12</f>
        <v>0</v>
      </c>
      <c r="K9" s="8"/>
    </row>
    <row r="10" spans="1:11" ht="126" x14ac:dyDescent="0.2">
      <c r="A10" s="26">
        <v>2</v>
      </c>
      <c r="B10" s="20" t="s">
        <v>296</v>
      </c>
      <c r="C10" s="22">
        <v>30</v>
      </c>
      <c r="D10" s="38" t="s">
        <v>301</v>
      </c>
      <c r="E10" s="23" t="s">
        <v>20</v>
      </c>
      <c r="F10" s="23" t="s">
        <v>167</v>
      </c>
      <c r="G10" s="23" t="s">
        <v>14</v>
      </c>
      <c r="H10" s="28"/>
      <c r="I10" s="6"/>
      <c r="J10" s="7">
        <f>(I10*C10)/C12</f>
        <v>0</v>
      </c>
      <c r="K10" s="8"/>
    </row>
    <row r="11" spans="1:11" ht="141.75" x14ac:dyDescent="0.2">
      <c r="A11" s="26">
        <v>3</v>
      </c>
      <c r="B11" s="20" t="s">
        <v>297</v>
      </c>
      <c r="C11" s="21">
        <v>40</v>
      </c>
      <c r="D11" s="34" t="s">
        <v>299</v>
      </c>
      <c r="E11" s="50" t="s">
        <v>303</v>
      </c>
      <c r="F11" s="50" t="s">
        <v>300</v>
      </c>
      <c r="G11" s="50" t="s">
        <v>298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10.625" style="1" customWidth="1"/>
    <col min="5" max="5" width="8.625" style="1" customWidth="1"/>
    <col min="6" max="6" width="9.125" style="1" customWidth="1"/>
    <col min="7" max="7" width="9" style="1"/>
    <col min="8" max="8" width="16.62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304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31.25" x14ac:dyDescent="0.2">
      <c r="A9" s="26">
        <v>1</v>
      </c>
      <c r="B9" s="20" t="s">
        <v>305</v>
      </c>
      <c r="C9" s="22">
        <v>80</v>
      </c>
      <c r="D9" s="27" t="s">
        <v>307</v>
      </c>
      <c r="E9" s="32" t="s">
        <v>309</v>
      </c>
      <c r="F9" s="32" t="s">
        <v>310</v>
      </c>
      <c r="G9" s="32" t="s">
        <v>15</v>
      </c>
      <c r="H9" s="28"/>
      <c r="I9" s="6"/>
      <c r="J9" s="7">
        <f>(I9*C9)/C11</f>
        <v>0</v>
      </c>
      <c r="K9" s="8"/>
    </row>
    <row r="10" spans="1:11" ht="168.75" x14ac:dyDescent="0.2">
      <c r="A10" s="26">
        <v>2</v>
      </c>
      <c r="B10" s="20" t="s">
        <v>306</v>
      </c>
      <c r="C10" s="21">
        <v>20</v>
      </c>
      <c r="D10" s="27" t="s">
        <v>308</v>
      </c>
      <c r="E10" s="23" t="s">
        <v>311</v>
      </c>
      <c r="F10" s="23" t="s">
        <v>142</v>
      </c>
      <c r="G10" s="23" t="s">
        <v>312</v>
      </c>
      <c r="H10" s="28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31"/>
      <c r="F11" s="31"/>
      <c r="G11" s="74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topLeftCell="A4" zoomScale="90" zoomScaleNormal="90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7" width="10.125" style="1" customWidth="1"/>
    <col min="8" max="8" width="17.625" style="1" customWidth="1"/>
    <col min="9" max="9" width="7.375" style="1" customWidth="1"/>
    <col min="10" max="10" width="7" style="1" customWidth="1"/>
    <col min="11" max="11" width="11.62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313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10.25" x14ac:dyDescent="0.2">
      <c r="A9" s="26">
        <v>1</v>
      </c>
      <c r="B9" s="20" t="s">
        <v>314</v>
      </c>
      <c r="C9" s="22">
        <v>30</v>
      </c>
      <c r="D9" s="38" t="s">
        <v>317</v>
      </c>
      <c r="E9" s="40" t="s">
        <v>319</v>
      </c>
      <c r="F9" s="40" t="s">
        <v>320</v>
      </c>
      <c r="G9" s="40" t="s">
        <v>321</v>
      </c>
      <c r="H9" s="28"/>
      <c r="I9" s="6"/>
      <c r="J9" s="7">
        <f>(I9*C9)/C12</f>
        <v>0</v>
      </c>
      <c r="K9" s="8"/>
    </row>
    <row r="10" spans="1:11" ht="409.5" x14ac:dyDescent="0.2">
      <c r="A10" s="26">
        <v>2</v>
      </c>
      <c r="B10" s="20" t="s">
        <v>315</v>
      </c>
      <c r="C10" s="22">
        <v>35</v>
      </c>
      <c r="D10" s="38" t="s">
        <v>318</v>
      </c>
      <c r="E10" s="40" t="s">
        <v>322</v>
      </c>
      <c r="F10" s="40" t="s">
        <v>323</v>
      </c>
      <c r="G10" s="40" t="s">
        <v>324</v>
      </c>
      <c r="H10" s="28"/>
      <c r="I10" s="6"/>
      <c r="J10" s="7">
        <f>(I10*C10)/C12</f>
        <v>0</v>
      </c>
      <c r="K10" s="8"/>
    </row>
    <row r="11" spans="1:11" ht="75" x14ac:dyDescent="0.2">
      <c r="A11" s="26">
        <v>3</v>
      </c>
      <c r="B11" s="20" t="s">
        <v>316</v>
      </c>
      <c r="C11" s="21">
        <v>35</v>
      </c>
      <c r="D11" s="27" t="s">
        <v>168</v>
      </c>
      <c r="E11" s="23" t="s">
        <v>15</v>
      </c>
      <c r="F11" s="23" t="s">
        <v>168</v>
      </c>
      <c r="G11" s="23" t="s">
        <v>14</v>
      </c>
      <c r="H11" s="28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31"/>
      <c r="F12" s="31"/>
      <c r="G12" s="74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325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326</v>
      </c>
      <c r="C9" s="27">
        <v>40</v>
      </c>
      <c r="D9" s="32" t="s">
        <v>329</v>
      </c>
      <c r="E9" s="32" t="s">
        <v>330</v>
      </c>
      <c r="F9" s="32" t="s">
        <v>331</v>
      </c>
      <c r="G9" s="32" t="s">
        <v>329</v>
      </c>
      <c r="H9" s="28"/>
      <c r="I9" s="6"/>
      <c r="J9" s="7">
        <f>(I9*C9)/C12</f>
        <v>0</v>
      </c>
      <c r="K9" s="8"/>
    </row>
    <row r="10" spans="1:11" ht="37.5" x14ac:dyDescent="0.2">
      <c r="A10" s="26">
        <v>2</v>
      </c>
      <c r="B10" s="20" t="s">
        <v>327</v>
      </c>
      <c r="C10" s="27">
        <v>30</v>
      </c>
      <c r="D10" s="23" t="s">
        <v>332</v>
      </c>
      <c r="E10" s="23" t="s">
        <v>333</v>
      </c>
      <c r="F10" s="23" t="s">
        <v>334</v>
      </c>
      <c r="G10" s="23" t="s">
        <v>332</v>
      </c>
      <c r="H10" s="28"/>
      <c r="I10" s="6"/>
      <c r="J10" s="7">
        <f>(I10*C10)/C12</f>
        <v>0</v>
      </c>
      <c r="K10" s="8"/>
    </row>
    <row r="11" spans="1:11" ht="56.25" x14ac:dyDescent="0.2">
      <c r="A11" s="26">
        <v>3</v>
      </c>
      <c r="B11" s="20" t="s">
        <v>328</v>
      </c>
      <c r="C11" s="21">
        <v>30</v>
      </c>
      <c r="D11" s="41" t="s">
        <v>335</v>
      </c>
      <c r="E11" s="42" t="s">
        <v>336</v>
      </c>
      <c r="F11" s="42" t="s">
        <v>337</v>
      </c>
      <c r="G11" s="42" t="s">
        <v>335</v>
      </c>
      <c r="H11" s="28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31"/>
      <c r="F12" s="31"/>
      <c r="G12" s="74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topLeftCell="A5" workbookViewId="0">
      <selection activeCell="M10" sqref="M10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9.6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16</v>
      </c>
      <c r="C9" s="22">
        <v>50</v>
      </c>
      <c r="D9" s="22" t="s">
        <v>14</v>
      </c>
      <c r="E9" s="22" t="s">
        <v>12</v>
      </c>
      <c r="F9" s="22" t="s">
        <v>13</v>
      </c>
      <c r="G9" s="22" t="s">
        <v>14</v>
      </c>
      <c r="H9" s="15"/>
      <c r="I9" s="6"/>
      <c r="J9" s="7">
        <f>(I9*C9)/C11</f>
        <v>0</v>
      </c>
      <c r="K9" s="8"/>
    </row>
    <row r="10" spans="1:11" ht="155.25" x14ac:dyDescent="0.2">
      <c r="A10" s="26">
        <v>2</v>
      </c>
      <c r="B10" s="20" t="s">
        <v>49</v>
      </c>
      <c r="C10" s="21">
        <v>50</v>
      </c>
      <c r="D10" s="48" t="s">
        <v>50</v>
      </c>
      <c r="E10" s="22" t="s">
        <v>15</v>
      </c>
      <c r="F10" s="22" t="s">
        <v>12</v>
      </c>
      <c r="G10" s="22" t="s">
        <v>13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0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338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339</v>
      </c>
      <c r="C9" s="27">
        <v>40</v>
      </c>
      <c r="D9" s="32" t="s">
        <v>168</v>
      </c>
      <c r="E9" s="32" t="s">
        <v>345</v>
      </c>
      <c r="F9" s="32" t="s">
        <v>346</v>
      </c>
      <c r="G9" s="32" t="s">
        <v>168</v>
      </c>
      <c r="H9" s="28"/>
      <c r="I9" s="6"/>
      <c r="J9" s="7">
        <f>(I9*C9)/C14</f>
        <v>0</v>
      </c>
      <c r="K9" s="8"/>
    </row>
    <row r="10" spans="1:11" x14ac:dyDescent="0.2">
      <c r="A10" s="75">
        <v>2</v>
      </c>
      <c r="B10" s="20" t="s">
        <v>340</v>
      </c>
      <c r="C10" s="27">
        <f>SUM(C11:C12)</f>
        <v>30</v>
      </c>
      <c r="D10" s="23"/>
      <c r="E10" s="23"/>
      <c r="F10" s="23"/>
      <c r="G10" s="23"/>
      <c r="H10" s="28"/>
      <c r="I10" s="49">
        <f>J10*C14/C10</f>
        <v>0</v>
      </c>
      <c r="J10" s="7">
        <f>SUM(J11:J12)</f>
        <v>0</v>
      </c>
      <c r="K10" s="8"/>
    </row>
    <row r="11" spans="1:11" x14ac:dyDescent="0.2">
      <c r="A11" s="76"/>
      <c r="B11" s="20" t="s">
        <v>341</v>
      </c>
      <c r="C11" s="27">
        <v>15</v>
      </c>
      <c r="D11" s="43" t="s">
        <v>343</v>
      </c>
      <c r="E11" s="42" t="s">
        <v>347</v>
      </c>
      <c r="F11" s="42" t="s">
        <v>348</v>
      </c>
      <c r="G11" s="42" t="s">
        <v>343</v>
      </c>
      <c r="H11" s="28"/>
      <c r="I11" s="6"/>
      <c r="J11" s="7">
        <f>(I11*C11)/C14</f>
        <v>0</v>
      </c>
      <c r="K11" s="8"/>
    </row>
    <row r="12" spans="1:11" ht="37.5" x14ac:dyDescent="0.2">
      <c r="A12" s="77"/>
      <c r="B12" s="20" t="s">
        <v>350</v>
      </c>
      <c r="C12" s="27">
        <v>15</v>
      </c>
      <c r="D12" s="43" t="s">
        <v>12</v>
      </c>
      <c r="E12" s="42" t="s">
        <v>15</v>
      </c>
      <c r="F12" s="42" t="s">
        <v>167</v>
      </c>
      <c r="G12" s="42" t="s">
        <v>12</v>
      </c>
      <c r="H12" s="28"/>
      <c r="I12" s="6"/>
      <c r="J12" s="7">
        <f>(I12*C12)/C14</f>
        <v>0</v>
      </c>
      <c r="K12" s="8"/>
    </row>
    <row r="13" spans="1:11" ht="37.5" x14ac:dyDescent="0.2">
      <c r="A13" s="26">
        <v>3</v>
      </c>
      <c r="B13" s="20" t="s">
        <v>342</v>
      </c>
      <c r="C13" s="21">
        <v>30</v>
      </c>
      <c r="D13" s="41" t="s">
        <v>344</v>
      </c>
      <c r="E13" s="42" t="s">
        <v>334</v>
      </c>
      <c r="F13" s="42" t="s">
        <v>349</v>
      </c>
      <c r="G13" s="42" t="s">
        <v>344</v>
      </c>
      <c r="H13" s="28"/>
      <c r="I13" s="6"/>
      <c r="J13" s="7">
        <f>(I13*C13)/C14</f>
        <v>0</v>
      </c>
      <c r="K13" s="8"/>
    </row>
    <row r="14" spans="1:11" x14ac:dyDescent="0.2">
      <c r="A14" s="55" t="s">
        <v>5</v>
      </c>
      <c r="B14" s="55"/>
      <c r="C14" s="16">
        <f>SUM(C9,C10,C13)</f>
        <v>100</v>
      </c>
      <c r="D14" s="17"/>
      <c r="E14" s="31"/>
      <c r="F14" s="31"/>
      <c r="G14" s="74"/>
      <c r="H14" s="55"/>
      <c r="I14" s="33"/>
      <c r="J14" s="18">
        <f>SUM(J9,J10,J13)</f>
        <v>0</v>
      </c>
      <c r="K14" s="19"/>
    </row>
    <row r="15" spans="1:11" x14ac:dyDescent="0.2">
      <c r="A15" s="9"/>
      <c r="B15" s="9"/>
      <c r="C15" s="9"/>
      <c r="D15" s="9"/>
      <c r="E15" s="9"/>
      <c r="F15" s="9"/>
      <c r="G15" s="13"/>
      <c r="H15" s="13"/>
      <c r="K15" s="14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10"/>
    </row>
    <row r="18" spans="1:9" x14ac:dyDescent="0.2">
      <c r="A18" s="11" t="s">
        <v>37</v>
      </c>
    </row>
    <row r="19" spans="1:9" x14ac:dyDescent="0.2">
      <c r="A19" s="11" t="s">
        <v>6</v>
      </c>
      <c r="H19" s="12"/>
      <c r="I19" s="12"/>
    </row>
    <row r="20" spans="1:9" x14ac:dyDescent="0.2">
      <c r="A20" s="11" t="s">
        <v>7</v>
      </c>
    </row>
  </sheetData>
  <mergeCells count="17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4:B14"/>
    <mergeCell ref="G14:H14"/>
    <mergeCell ref="A10:A12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7" width="9.625" style="1" customWidth="1"/>
    <col min="8" max="8" width="17.12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351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68.75" x14ac:dyDescent="0.2">
      <c r="A9" s="26">
        <v>1</v>
      </c>
      <c r="B9" s="20" t="s">
        <v>352</v>
      </c>
      <c r="C9" s="22">
        <v>50</v>
      </c>
      <c r="D9" s="23" t="s">
        <v>355</v>
      </c>
      <c r="E9" s="23" t="s">
        <v>358</v>
      </c>
      <c r="F9" s="23" t="s">
        <v>359</v>
      </c>
      <c r="G9" s="23" t="s">
        <v>360</v>
      </c>
      <c r="H9" s="28"/>
      <c r="I9" s="6"/>
      <c r="J9" s="7">
        <f>(I9*C9)/C12</f>
        <v>0</v>
      </c>
      <c r="K9" s="8"/>
    </row>
    <row r="10" spans="1:11" ht="131.25" x14ac:dyDescent="0.2">
      <c r="A10" s="26">
        <v>2</v>
      </c>
      <c r="B10" s="20" t="s">
        <v>353</v>
      </c>
      <c r="C10" s="22">
        <v>25</v>
      </c>
      <c r="D10" s="23" t="s">
        <v>356</v>
      </c>
      <c r="E10" s="23" t="s">
        <v>361</v>
      </c>
      <c r="F10" s="23" t="s">
        <v>362</v>
      </c>
      <c r="G10" s="23" t="s">
        <v>363</v>
      </c>
      <c r="H10" s="28"/>
      <c r="I10" s="6"/>
      <c r="J10" s="7">
        <f>(I10*C10)/C12</f>
        <v>0</v>
      </c>
      <c r="K10" s="8"/>
    </row>
    <row r="11" spans="1:11" ht="56.25" x14ac:dyDescent="0.2">
      <c r="A11" s="26">
        <v>3</v>
      </c>
      <c r="B11" s="20" t="s">
        <v>354</v>
      </c>
      <c r="C11" s="21">
        <v>25</v>
      </c>
      <c r="D11" s="22" t="s">
        <v>357</v>
      </c>
      <c r="E11" s="23" t="s">
        <v>365</v>
      </c>
      <c r="F11" s="23" t="s">
        <v>364</v>
      </c>
      <c r="G11" s="23" t="s">
        <v>366</v>
      </c>
      <c r="H11" s="28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31"/>
      <c r="F12" s="31"/>
      <c r="G12" s="74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367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75" x14ac:dyDescent="0.2">
      <c r="A9" s="26">
        <v>1</v>
      </c>
      <c r="B9" s="20" t="s">
        <v>368</v>
      </c>
      <c r="C9" s="27">
        <v>60</v>
      </c>
      <c r="D9" s="45" t="s">
        <v>14</v>
      </c>
      <c r="E9" s="45" t="s">
        <v>20</v>
      </c>
      <c r="F9" s="45" t="s">
        <v>167</v>
      </c>
      <c r="G9" s="45" t="s">
        <v>14</v>
      </c>
      <c r="H9" s="28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369</v>
      </c>
      <c r="C10" s="27">
        <v>40</v>
      </c>
      <c r="D10" s="44" t="s">
        <v>14</v>
      </c>
      <c r="E10" s="44" t="s">
        <v>20</v>
      </c>
      <c r="F10" s="44" t="s">
        <v>167</v>
      </c>
      <c r="G10" s="44" t="s">
        <v>14</v>
      </c>
      <c r="H10" s="28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31"/>
      <c r="E11" s="31"/>
      <c r="F11" s="31"/>
      <c r="G11" s="74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370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371</v>
      </c>
      <c r="C9" s="27">
        <v>50</v>
      </c>
      <c r="D9" s="32" t="s">
        <v>373</v>
      </c>
      <c r="E9" s="32" t="s">
        <v>374</v>
      </c>
      <c r="F9" s="46" t="s">
        <v>375</v>
      </c>
      <c r="G9" s="32" t="s">
        <v>373</v>
      </c>
      <c r="H9" s="28"/>
      <c r="I9" s="6"/>
      <c r="J9" s="7">
        <f>(I9*C9)/C11</f>
        <v>0</v>
      </c>
      <c r="K9" s="8"/>
    </row>
    <row r="10" spans="1:11" ht="56.25" x14ac:dyDescent="0.2">
      <c r="A10" s="26">
        <v>2</v>
      </c>
      <c r="B10" s="20" t="s">
        <v>372</v>
      </c>
      <c r="C10" s="27">
        <v>50</v>
      </c>
      <c r="D10" s="23" t="s">
        <v>376</v>
      </c>
      <c r="E10" s="23" t="s">
        <v>377</v>
      </c>
      <c r="F10" s="23" t="s">
        <v>376</v>
      </c>
      <c r="G10" s="23" t="s">
        <v>378</v>
      </c>
      <c r="H10" s="28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31"/>
      <c r="E11" s="31"/>
      <c r="F11" s="31"/>
      <c r="G11" s="74"/>
      <c r="H11" s="55"/>
      <c r="I11" s="33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zoomScale="90" zoomScaleNormal="90" workbookViewId="0">
      <selection activeCell="N9" sqref="N9"/>
    </sheetView>
  </sheetViews>
  <sheetFormatPr defaultRowHeight="18.75" x14ac:dyDescent="0.2"/>
  <cols>
    <col min="1" max="1" width="3.25" style="1" customWidth="1"/>
    <col min="2" max="2" width="19.5" style="1" customWidth="1"/>
    <col min="3" max="3" width="6.375" style="1" bestFit="1" customWidth="1"/>
    <col min="4" max="4" width="12.25" style="1" customWidth="1"/>
    <col min="5" max="5" width="9.625" style="1" customWidth="1"/>
    <col min="6" max="6" width="19.375" style="1" customWidth="1"/>
    <col min="7" max="7" width="9.625" style="1" customWidth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395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379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189.75" x14ac:dyDescent="0.2">
      <c r="A9" s="26">
        <v>1</v>
      </c>
      <c r="B9" s="20" t="s">
        <v>380</v>
      </c>
      <c r="C9" s="27">
        <v>35</v>
      </c>
      <c r="D9" s="52" t="s">
        <v>383</v>
      </c>
      <c r="E9" s="32" t="s">
        <v>386</v>
      </c>
      <c r="F9" s="46" t="s">
        <v>387</v>
      </c>
      <c r="G9" s="32" t="s">
        <v>388</v>
      </c>
      <c r="H9" s="28"/>
      <c r="I9" s="6"/>
      <c r="J9" s="7">
        <f>(I9*C9)/C12</f>
        <v>0</v>
      </c>
      <c r="K9" s="8"/>
    </row>
    <row r="10" spans="1:11" ht="155.25" x14ac:dyDescent="0.2">
      <c r="A10" s="26">
        <v>2</v>
      </c>
      <c r="B10" s="20" t="s">
        <v>381</v>
      </c>
      <c r="C10" s="27">
        <v>35</v>
      </c>
      <c r="D10" s="52" t="s">
        <v>384</v>
      </c>
      <c r="E10" s="52" t="s">
        <v>389</v>
      </c>
      <c r="F10" s="46" t="s">
        <v>390</v>
      </c>
      <c r="G10" s="52" t="s">
        <v>391</v>
      </c>
      <c r="H10" s="28"/>
      <c r="I10" s="6"/>
      <c r="J10" s="7">
        <f>(I10*C10)/C12</f>
        <v>0</v>
      </c>
      <c r="K10" s="8"/>
    </row>
    <row r="11" spans="1:11" ht="220.5" x14ac:dyDescent="0.2">
      <c r="A11" s="26">
        <v>3</v>
      </c>
      <c r="B11" s="20" t="s">
        <v>382</v>
      </c>
      <c r="C11" s="27">
        <v>30</v>
      </c>
      <c r="D11" s="51" t="s">
        <v>385</v>
      </c>
      <c r="E11" s="51" t="s">
        <v>392</v>
      </c>
      <c r="F11" s="39" t="s">
        <v>394</v>
      </c>
      <c r="G11" s="51" t="s">
        <v>393</v>
      </c>
      <c r="H11" s="28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31"/>
      <c r="E12" s="31"/>
      <c r="F12" s="31"/>
      <c r="G12" s="74"/>
      <c r="H12" s="55"/>
      <c r="I12" s="33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O6" sqref="O6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396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35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x14ac:dyDescent="0.2">
      <c r="A9" s="26"/>
      <c r="B9" s="20"/>
      <c r="C9" s="22"/>
      <c r="D9" s="22"/>
      <c r="E9" s="22"/>
      <c r="F9" s="22"/>
      <c r="G9" s="22"/>
      <c r="H9" s="15"/>
      <c r="I9" s="6"/>
      <c r="J9" s="7"/>
      <c r="K9" s="8"/>
    </row>
    <row r="10" spans="1:11" x14ac:dyDescent="0.2">
      <c r="A10" s="26"/>
      <c r="B10" s="20"/>
      <c r="C10" s="21"/>
      <c r="D10" s="22"/>
      <c r="E10" s="22"/>
      <c r="F10" s="22"/>
      <c r="G10" s="22"/>
      <c r="H10" s="15"/>
      <c r="I10" s="6"/>
      <c r="J10" s="7"/>
      <c r="K10" s="8"/>
    </row>
    <row r="11" spans="1:11" x14ac:dyDescent="0.2">
      <c r="A11" s="55" t="s">
        <v>5</v>
      </c>
      <c r="B11" s="55"/>
      <c r="C11" s="16">
        <f>SUM(C9:C10)</f>
        <v>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K6:K8"/>
    <mergeCell ref="A1:K1"/>
    <mergeCell ref="A2:K2"/>
    <mergeCell ref="A11:B11"/>
    <mergeCell ref="G11:H11"/>
    <mergeCell ref="E6:G6"/>
    <mergeCell ref="H6:J6"/>
    <mergeCell ref="H7:H8"/>
    <mergeCell ref="A6:B8"/>
    <mergeCell ref="C6:C8"/>
    <mergeCell ref="D6:D8"/>
    <mergeCell ref="I7:I8"/>
    <mergeCell ref="J7:J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topLeftCell="A4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17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51</v>
      </c>
      <c r="C9" s="22">
        <v>50</v>
      </c>
      <c r="D9" s="22" t="s">
        <v>53</v>
      </c>
      <c r="E9" s="22" t="s">
        <v>55</v>
      </c>
      <c r="F9" s="22" t="s">
        <v>57</v>
      </c>
      <c r="G9" s="22" t="s">
        <v>53</v>
      </c>
      <c r="H9" s="15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52</v>
      </c>
      <c r="C10" s="21">
        <v>50</v>
      </c>
      <c r="D10" s="22" t="s">
        <v>54</v>
      </c>
      <c r="E10" s="22" t="s">
        <v>56</v>
      </c>
      <c r="F10" s="22" t="s">
        <v>58</v>
      </c>
      <c r="G10" s="22" t="s">
        <v>54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18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59</v>
      </c>
      <c r="C9" s="22">
        <v>50</v>
      </c>
      <c r="D9" s="22" t="s">
        <v>14</v>
      </c>
      <c r="E9" s="22" t="s">
        <v>61</v>
      </c>
      <c r="F9" s="22" t="s">
        <v>13</v>
      </c>
      <c r="G9" s="22" t="s">
        <v>14</v>
      </c>
      <c r="H9" s="15"/>
      <c r="I9" s="6"/>
      <c r="J9" s="7">
        <f>(I9*C9)/C11</f>
        <v>0</v>
      </c>
      <c r="K9" s="8"/>
    </row>
    <row r="10" spans="1:11" ht="37.5" x14ac:dyDescent="0.2">
      <c r="A10" s="26">
        <v>2</v>
      </c>
      <c r="B10" s="20" t="s">
        <v>60</v>
      </c>
      <c r="C10" s="21">
        <v>50</v>
      </c>
      <c r="D10" s="22" t="s">
        <v>14</v>
      </c>
      <c r="E10" s="22" t="s">
        <v>61</v>
      </c>
      <c r="F10" s="22" t="s">
        <v>13</v>
      </c>
      <c r="G10" s="22" t="s">
        <v>14</v>
      </c>
      <c r="H10" s="15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17"/>
      <c r="E11" s="17"/>
      <c r="F11" s="17"/>
      <c r="G11" s="55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6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19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56.25" x14ac:dyDescent="0.2">
      <c r="A9" s="26">
        <v>1</v>
      </c>
      <c r="B9" s="20" t="s">
        <v>62</v>
      </c>
      <c r="C9" s="22">
        <v>100</v>
      </c>
      <c r="D9" s="22" t="s">
        <v>63</v>
      </c>
      <c r="E9" s="22" t="s">
        <v>64</v>
      </c>
      <c r="F9" s="22" t="s">
        <v>65</v>
      </c>
      <c r="G9" s="22" t="s">
        <v>63</v>
      </c>
      <c r="H9" s="15"/>
      <c r="I9" s="6"/>
      <c r="J9" s="7">
        <f>(I9*C9)/C10</f>
        <v>0</v>
      </c>
      <c r="K9" s="8"/>
    </row>
    <row r="10" spans="1:11" x14ac:dyDescent="0.2">
      <c r="A10" s="55" t="s">
        <v>5</v>
      </c>
      <c r="B10" s="55"/>
      <c r="C10" s="16">
        <f>SUM(C9:C9)</f>
        <v>100</v>
      </c>
      <c r="D10" s="17"/>
      <c r="E10" s="17"/>
      <c r="F10" s="17"/>
      <c r="G10" s="55"/>
      <c r="H10" s="55"/>
      <c r="I10" s="24"/>
      <c r="J10" s="18">
        <f>SUM(J9:J9)</f>
        <v>0</v>
      </c>
      <c r="K10" s="19"/>
    </row>
    <row r="11" spans="1:11" x14ac:dyDescent="0.2">
      <c r="A11" s="9"/>
      <c r="B11" s="9"/>
      <c r="C11" s="9"/>
      <c r="D11" s="9"/>
      <c r="E11" s="9"/>
      <c r="F11" s="9"/>
      <c r="G11" s="13"/>
      <c r="H11" s="13"/>
      <c r="K11" s="14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10"/>
    </row>
    <row r="14" spans="1:11" x14ac:dyDescent="0.2">
      <c r="A14" s="11" t="s">
        <v>37</v>
      </c>
    </row>
    <row r="15" spans="1:11" x14ac:dyDescent="0.2">
      <c r="A15" s="11" t="s">
        <v>6</v>
      </c>
      <c r="H15" s="12"/>
      <c r="I15" s="12"/>
    </row>
    <row r="16" spans="1:11" x14ac:dyDescent="0.2">
      <c r="A16" s="11" t="s">
        <v>7</v>
      </c>
    </row>
  </sheetData>
  <mergeCells count="16">
    <mergeCell ref="J7:J8"/>
    <mergeCell ref="A10:B10"/>
    <mergeCell ref="G10:H10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topLeftCell="A2"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23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29</v>
      </c>
      <c r="C9" s="22">
        <v>40</v>
      </c>
      <c r="D9" s="22" t="s">
        <v>20</v>
      </c>
      <c r="E9" s="22" t="s">
        <v>21</v>
      </c>
      <c r="F9" s="22" t="s">
        <v>22</v>
      </c>
      <c r="G9" s="22" t="s">
        <v>20</v>
      </c>
      <c r="H9" s="15"/>
      <c r="I9" s="6"/>
      <c r="J9" s="7">
        <f>(I9*C9)/C12</f>
        <v>0</v>
      </c>
      <c r="K9" s="8"/>
    </row>
    <row r="10" spans="1:11" ht="75" x14ac:dyDescent="0.2">
      <c r="A10" s="26">
        <v>2</v>
      </c>
      <c r="B10" s="20" t="s">
        <v>66</v>
      </c>
      <c r="C10" s="22">
        <v>30</v>
      </c>
      <c r="D10" s="22" t="s">
        <v>68</v>
      </c>
      <c r="E10" s="22" t="s">
        <v>70</v>
      </c>
      <c r="F10" s="22" t="s">
        <v>71</v>
      </c>
      <c r="G10" s="22" t="s">
        <v>72</v>
      </c>
      <c r="H10" s="15"/>
      <c r="I10" s="6"/>
      <c r="J10" s="7">
        <f>(I10*C10)/C12</f>
        <v>0</v>
      </c>
      <c r="K10" s="8"/>
    </row>
    <row r="11" spans="1:11" ht="75" x14ac:dyDescent="0.2">
      <c r="A11" s="26">
        <v>3</v>
      </c>
      <c r="B11" s="20" t="s">
        <v>67</v>
      </c>
      <c r="C11" s="21">
        <v>30</v>
      </c>
      <c r="D11" s="22" t="s">
        <v>69</v>
      </c>
      <c r="E11" s="22" t="s">
        <v>73</v>
      </c>
      <c r="F11" s="22" t="s">
        <v>74</v>
      </c>
      <c r="G11" s="22" t="s">
        <v>69</v>
      </c>
      <c r="H11" s="15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17"/>
      <c r="E12" s="17"/>
      <c r="F12" s="17"/>
      <c r="G12" s="55"/>
      <c r="H12" s="55"/>
      <c r="I12" s="24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24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37.5" x14ac:dyDescent="0.2">
      <c r="A9" s="26">
        <v>1</v>
      </c>
      <c r="B9" s="20" t="s">
        <v>75</v>
      </c>
      <c r="C9" s="27">
        <v>35</v>
      </c>
      <c r="D9" s="32" t="s">
        <v>78</v>
      </c>
      <c r="E9" s="32" t="s">
        <v>79</v>
      </c>
      <c r="F9" s="32" t="s">
        <v>80</v>
      </c>
      <c r="G9" s="32" t="s">
        <v>78</v>
      </c>
      <c r="H9" s="28"/>
      <c r="I9" s="6"/>
      <c r="J9" s="7">
        <f>(I9*C9)/C12</f>
        <v>0</v>
      </c>
      <c r="K9" s="8"/>
    </row>
    <row r="10" spans="1:11" ht="56.25" x14ac:dyDescent="0.2">
      <c r="A10" s="26">
        <v>2</v>
      </c>
      <c r="B10" s="20" t="s">
        <v>76</v>
      </c>
      <c r="C10" s="27">
        <v>35</v>
      </c>
      <c r="D10" s="32" t="s">
        <v>14</v>
      </c>
      <c r="E10" s="32" t="s">
        <v>81</v>
      </c>
      <c r="F10" s="32" t="s">
        <v>82</v>
      </c>
      <c r="G10" s="32" t="s">
        <v>14</v>
      </c>
      <c r="H10" s="28"/>
      <c r="I10" s="6"/>
      <c r="J10" s="7">
        <f>(I10*C10)/C12</f>
        <v>0</v>
      </c>
      <c r="K10" s="8"/>
    </row>
    <row r="11" spans="1:11" ht="37.5" x14ac:dyDescent="0.2">
      <c r="A11" s="26">
        <v>3</v>
      </c>
      <c r="B11" s="20" t="s">
        <v>77</v>
      </c>
      <c r="C11" s="30">
        <v>30</v>
      </c>
      <c r="D11" s="23" t="s">
        <v>83</v>
      </c>
      <c r="E11" s="23" t="s">
        <v>84</v>
      </c>
      <c r="F11" s="23" t="s">
        <v>85</v>
      </c>
      <c r="G11" s="23" t="s">
        <v>83</v>
      </c>
      <c r="H11" s="28"/>
      <c r="I11" s="6"/>
      <c r="J11" s="7">
        <f>(I11*C11)/C12</f>
        <v>0</v>
      </c>
      <c r="K11" s="8"/>
    </row>
    <row r="12" spans="1:11" x14ac:dyDescent="0.2">
      <c r="A12" s="55" t="s">
        <v>5</v>
      </c>
      <c r="B12" s="55"/>
      <c r="C12" s="16">
        <f>SUM(C9:C11)</f>
        <v>100</v>
      </c>
      <c r="D12" s="31"/>
      <c r="E12" s="31"/>
      <c r="F12" s="31"/>
      <c r="G12" s="74"/>
      <c r="H12" s="55"/>
      <c r="I12" s="24"/>
      <c r="J12" s="18">
        <f>SUM(J9:J11)</f>
        <v>0</v>
      </c>
      <c r="K12" s="19"/>
    </row>
    <row r="13" spans="1:11" x14ac:dyDescent="0.2">
      <c r="A13" s="9"/>
      <c r="B13" s="9"/>
      <c r="C13" s="9"/>
      <c r="D13" s="9"/>
      <c r="E13" s="9"/>
      <c r="F13" s="9"/>
      <c r="G13" s="13"/>
      <c r="H13" s="13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 x14ac:dyDescent="0.2">
      <c r="A16" s="11" t="s">
        <v>37</v>
      </c>
    </row>
    <row r="17" spans="1:9" x14ac:dyDescent="0.2">
      <c r="A17" s="11" t="s">
        <v>6</v>
      </c>
      <c r="H17" s="12"/>
      <c r="I17" s="12"/>
    </row>
    <row r="18" spans="1:9" x14ac:dyDescent="0.2">
      <c r="A18" s="11" t="s">
        <v>7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L6" sqref="A6:XFD8"/>
    </sheetView>
  </sheetViews>
  <sheetFormatPr defaultRowHeight="18.75" x14ac:dyDescent="0.2"/>
  <cols>
    <col min="1" max="1" width="3.25" style="1" customWidth="1"/>
    <col min="2" max="2" width="25.5" style="1" customWidth="1"/>
    <col min="3" max="3" width="6.375" style="1" bestFit="1" customWidth="1"/>
    <col min="4" max="4" width="8.125" style="1" customWidth="1"/>
    <col min="5" max="5" width="8.625" style="1" customWidth="1"/>
    <col min="6" max="6" width="9.125" style="1" customWidth="1"/>
    <col min="7" max="7" width="9" style="1"/>
    <col min="8" max="8" width="18.375" style="1" customWidth="1"/>
    <col min="9" max="9" width="7.375" style="1" customWidth="1"/>
    <col min="10" max="10" width="7" style="1" customWidth="1"/>
    <col min="11" max="11" width="12.875" style="1" customWidth="1"/>
    <col min="12" max="16384" width="9" style="1"/>
  </cols>
  <sheetData>
    <row r="1" spans="1:11" ht="2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2" t="s">
        <v>397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4" t="s">
        <v>25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5"/>
      <c r="B5" s="5"/>
      <c r="C5" s="5"/>
      <c r="D5" s="5"/>
    </row>
    <row r="6" spans="1:11" ht="18.75" customHeight="1" x14ac:dyDescent="0.2">
      <c r="A6" s="57" t="s">
        <v>1</v>
      </c>
      <c r="B6" s="58"/>
      <c r="C6" s="63" t="s">
        <v>38</v>
      </c>
      <c r="D6" s="66" t="s">
        <v>2</v>
      </c>
      <c r="E6" s="55" t="s">
        <v>8</v>
      </c>
      <c r="F6" s="55"/>
      <c r="G6" s="55"/>
      <c r="H6" s="67" t="s">
        <v>3</v>
      </c>
      <c r="I6" s="67"/>
      <c r="J6" s="67"/>
      <c r="K6" s="68" t="s">
        <v>4</v>
      </c>
    </row>
    <row r="7" spans="1:11" x14ac:dyDescent="0.2">
      <c r="A7" s="59"/>
      <c r="B7" s="60"/>
      <c r="C7" s="64"/>
      <c r="D7" s="64"/>
      <c r="E7" s="72" t="s">
        <v>408</v>
      </c>
      <c r="F7" s="72" t="s">
        <v>407</v>
      </c>
      <c r="G7" s="72" t="s">
        <v>409</v>
      </c>
      <c r="H7" s="71" t="s">
        <v>3</v>
      </c>
      <c r="I7" s="53" t="s">
        <v>39</v>
      </c>
      <c r="J7" s="53" t="s">
        <v>40</v>
      </c>
      <c r="K7" s="69"/>
    </row>
    <row r="8" spans="1:11" x14ac:dyDescent="0.2">
      <c r="A8" s="61"/>
      <c r="B8" s="62"/>
      <c r="C8" s="65"/>
      <c r="D8" s="65"/>
      <c r="E8" s="73"/>
      <c r="F8" s="73"/>
      <c r="G8" s="73"/>
      <c r="H8" s="71"/>
      <c r="I8" s="54"/>
      <c r="J8" s="54"/>
      <c r="K8" s="70"/>
    </row>
    <row r="9" spans="1:11" ht="75" x14ac:dyDescent="0.2">
      <c r="A9" s="26">
        <v>1</v>
      </c>
      <c r="B9" s="20" t="s">
        <v>86</v>
      </c>
      <c r="C9" s="27">
        <v>50</v>
      </c>
      <c r="D9" s="23" t="s">
        <v>88</v>
      </c>
      <c r="E9" s="23" t="s">
        <v>89</v>
      </c>
      <c r="F9" s="23" t="s">
        <v>90</v>
      </c>
      <c r="G9" s="23" t="s">
        <v>88</v>
      </c>
      <c r="H9" s="28"/>
      <c r="I9" s="6"/>
      <c r="J9" s="7">
        <f>(I9*C9)/C11</f>
        <v>0</v>
      </c>
      <c r="K9" s="8"/>
    </row>
    <row r="10" spans="1:11" ht="75" x14ac:dyDescent="0.2">
      <c r="A10" s="26">
        <v>2</v>
      </c>
      <c r="B10" s="20" t="s">
        <v>87</v>
      </c>
      <c r="C10" s="30">
        <v>50</v>
      </c>
      <c r="D10" s="23" t="s">
        <v>91</v>
      </c>
      <c r="E10" s="23" t="s">
        <v>92</v>
      </c>
      <c r="F10" s="23" t="s">
        <v>93</v>
      </c>
      <c r="G10" s="23" t="s">
        <v>94</v>
      </c>
      <c r="H10" s="28"/>
      <c r="I10" s="6"/>
      <c r="J10" s="7">
        <f>(I10*C10)/C11</f>
        <v>0</v>
      </c>
      <c r="K10" s="8"/>
    </row>
    <row r="11" spans="1:11" x14ac:dyDescent="0.2">
      <c r="A11" s="55" t="s">
        <v>5</v>
      </c>
      <c r="B11" s="55"/>
      <c r="C11" s="16">
        <f>SUM(C9:C10)</f>
        <v>100</v>
      </c>
      <c r="D11" s="31"/>
      <c r="E11" s="31"/>
      <c r="F11" s="31"/>
      <c r="G11" s="74"/>
      <c r="H11" s="55"/>
      <c r="I11" s="24"/>
      <c r="J11" s="18">
        <f>SUM(J9:J10)</f>
        <v>0</v>
      </c>
      <c r="K11" s="19"/>
    </row>
    <row r="12" spans="1:11" x14ac:dyDescent="0.2">
      <c r="A12" s="9"/>
      <c r="B12" s="9"/>
      <c r="C12" s="9"/>
      <c r="D12" s="9"/>
      <c r="E12" s="9"/>
      <c r="F12" s="9"/>
      <c r="G12" s="13"/>
      <c r="H12" s="13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 x14ac:dyDescent="0.2">
      <c r="A15" s="11" t="s">
        <v>37</v>
      </c>
    </row>
    <row r="16" spans="1:11" x14ac:dyDescent="0.2">
      <c r="A16" s="11" t="s">
        <v>6</v>
      </c>
      <c r="H16" s="12"/>
      <c r="I16" s="12"/>
    </row>
    <row r="17" spans="1:1" x14ac:dyDescent="0.2">
      <c r="A17" s="11" t="s">
        <v>7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35</vt:i4>
      </vt:variant>
    </vt:vector>
  </HeadingPairs>
  <TitlesOfParts>
    <vt:vector size="35" baseType="lpstr">
      <vt:lpstr>ตสน.</vt:lpstr>
      <vt:lpstr>กกจ.</vt:lpstr>
      <vt:lpstr>สลก.</vt:lpstr>
      <vt:lpstr>กสก.</vt:lpstr>
      <vt:lpstr>อยส.</vt:lpstr>
      <vt:lpstr>กผส.</vt:lpstr>
      <vt:lpstr>เขต 1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  <vt:lpstr>สพส.</vt:lpstr>
      <vt:lpstr>สตส.</vt:lpstr>
      <vt:lpstr>สสช.</vt:lpstr>
      <vt:lpstr>กรป.</vt:lpstr>
      <vt:lpstr>กสบ.</vt:lpstr>
      <vt:lpstr>สพพ.</vt:lpstr>
      <vt:lpstr>สอส.</vt:lpstr>
      <vt:lpstr>กสส.</vt:lpstr>
      <vt:lpstr>กพก.</vt:lpstr>
      <vt:lpstr>กทม.</vt:lpstr>
      <vt:lpstr>สกม.</vt:lpstr>
      <vt:lpstr>กค.</vt:lpstr>
      <vt:lpstr>กผง.</vt:lpstr>
      <vt:lpstr>กพร.</vt:lpstr>
      <vt:lpstr>กวป.</vt:lpstr>
      <vt:lpstr>สคบ.</vt:lpstr>
      <vt:lpstr>สทช.</vt:lpstr>
      <vt:lpstr>สทป.</vt:lpstr>
      <vt:lpstr>ศทส.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Admin</cp:lastModifiedBy>
  <cp:lastPrinted>2022-03-18T04:16:07Z</cp:lastPrinted>
  <dcterms:created xsi:type="dcterms:W3CDTF">2021-04-09T03:40:28Z</dcterms:created>
  <dcterms:modified xsi:type="dcterms:W3CDTF">2022-03-18T04:36:38Z</dcterms:modified>
</cp:coreProperties>
</file>