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11" activeTab="14"/>
  </bookViews>
  <sheets>
    <sheet name="1_กกจ" sheetId="1" r:id="rId1"/>
    <sheet name="2_กผง" sheetId="2" r:id="rId2"/>
    <sheet name="3_ตสน" sheetId="3" r:id="rId3"/>
    <sheet name="4_สคบ" sheetId="4" r:id="rId4"/>
    <sheet name="5_สกม" sheetId="5" r:id="rId5"/>
    <sheet name="6_เขต1" sheetId="6" r:id="rId6"/>
    <sheet name="7_เขต2" sheetId="7" r:id="rId7"/>
    <sheet name="8_เขต3" sheetId="8" r:id="rId8"/>
    <sheet name="9_เขต4" sheetId="9" r:id="rId9"/>
    <sheet name="10_เขต5" sheetId="10" r:id="rId10"/>
    <sheet name="11_เขต6" sheetId="11" r:id="rId11"/>
    <sheet name="12_เขต7" sheetId="12" r:id="rId12"/>
    <sheet name="13_เขต8" sheetId="13" r:id="rId13"/>
    <sheet name="14_เขต9" sheetId="14" r:id="rId14"/>
    <sheet name="16_อยส" sheetId="15" r:id="rId15"/>
    <sheet name="17_สพส" sheetId="16" r:id="rId16"/>
    <sheet name="18_สทช" sheetId="17" r:id="rId17"/>
    <sheet name="19_สตส" sheetId="18" r:id="rId18"/>
    <sheet name="20_สสช" sheetId="19" r:id="rId19"/>
    <sheet name="21_กวป" sheetId="20" r:id="rId20"/>
    <sheet name="22_สพพ_ปรับ" sheetId="21" r:id="rId21"/>
    <sheet name="23_สอส" sheetId="22" r:id="rId22"/>
    <sheet name="24_สทป_ปรับ" sheetId="23" r:id="rId23"/>
    <sheet name="25_กสส" sheetId="24" r:id="rId24"/>
    <sheet name="26_กพก" sheetId="25" r:id="rId25"/>
    <sheet name="27_สลก" sheetId="26" r:id="rId26"/>
    <sheet name="28_กรป" sheetId="27" r:id="rId27"/>
    <sheet name="29_ศทส_ปรับ" sheetId="28" r:id="rId28"/>
    <sheet name="30_กพร" sheetId="29" r:id="rId29"/>
    <sheet name="31_กค" sheetId="30" r:id="rId30"/>
    <sheet name="32_กทม" sheetId="31" r:id="rId31"/>
  </sheets>
  <definedNames>
    <definedName name="_xlnm.Print_Titles" localSheetId="0">'1_กกจ'!$3:$5</definedName>
    <definedName name="_xlnm.Print_Titles" localSheetId="9">'10_เขต5'!$3:$5</definedName>
    <definedName name="_xlnm.Print_Titles" localSheetId="10">'11_เขต6'!$3:$5</definedName>
    <definedName name="_xlnm.Print_Titles" localSheetId="11">'12_เขต7'!$3:$5</definedName>
    <definedName name="_xlnm.Print_Titles" localSheetId="12">'13_เขต8'!$3:$5</definedName>
    <definedName name="_xlnm.Print_Titles" localSheetId="13">'14_เขต9'!$3:$5</definedName>
    <definedName name="_xlnm.Print_Titles" localSheetId="14">'16_อยส'!$3:$5</definedName>
    <definedName name="_xlnm.Print_Titles" localSheetId="15">'17_สพส'!$3:$5</definedName>
    <definedName name="_xlnm.Print_Titles" localSheetId="16">'18_สทช'!$3:$5</definedName>
    <definedName name="_xlnm.Print_Titles" localSheetId="17">'19_สตส'!$3:$5</definedName>
    <definedName name="_xlnm.Print_Titles" localSheetId="1">'2_กผง'!$3:$5</definedName>
    <definedName name="_xlnm.Print_Titles" localSheetId="18">'20_สสช'!$3:$5</definedName>
    <definedName name="_xlnm.Print_Titles" localSheetId="19">'21_กวป'!$3:$5</definedName>
    <definedName name="_xlnm.Print_Titles" localSheetId="20">'22_สพพ_ปรับ'!$3:$5</definedName>
    <definedName name="_xlnm.Print_Titles" localSheetId="21">'23_สอส'!$3:$5</definedName>
    <definedName name="_xlnm.Print_Titles" localSheetId="22">'24_สทป_ปรับ'!$3:$5</definedName>
    <definedName name="_xlnm.Print_Titles" localSheetId="23">'25_กสส'!$3:$5</definedName>
    <definedName name="_xlnm.Print_Titles" localSheetId="24">'26_กพก'!$3:$5</definedName>
    <definedName name="_xlnm.Print_Titles" localSheetId="25">'27_สลก'!$3:$5</definedName>
    <definedName name="_xlnm.Print_Titles" localSheetId="26">'28_กรป'!$3:$5</definedName>
    <definedName name="_xlnm.Print_Titles" localSheetId="27">'29_ศทส_ปรับ'!$3:$5</definedName>
    <definedName name="_xlnm.Print_Titles" localSheetId="2">'3_ตสน'!$3:$5</definedName>
    <definedName name="_xlnm.Print_Titles" localSheetId="28">'30_กพร'!$3:$5</definedName>
    <definedName name="_xlnm.Print_Titles" localSheetId="29">'31_กค'!$3:$5</definedName>
    <definedName name="_xlnm.Print_Titles" localSheetId="30">'32_กทม'!$3:$5</definedName>
    <definedName name="_xlnm.Print_Titles" localSheetId="3">'4_สคบ'!$3:$5</definedName>
    <definedName name="_xlnm.Print_Titles" localSheetId="4">'5_สกม'!$3:$5</definedName>
    <definedName name="_xlnm.Print_Titles" localSheetId="5">'6_เขต1'!$3:$5</definedName>
    <definedName name="_xlnm.Print_Titles" localSheetId="6">'7_เขต2'!$3:$5</definedName>
    <definedName name="_xlnm.Print_Titles" localSheetId="7">'8_เขต3'!$3:$5</definedName>
    <definedName name="_xlnm.Print_Titles" localSheetId="8">'9_เขต4'!$3:$5</definedName>
  </definedNames>
  <calcPr fullCalcOnLoad="1"/>
</workbook>
</file>

<file path=xl/sharedStrings.xml><?xml version="1.0" encoding="utf-8"?>
<sst xmlns="http://schemas.openxmlformats.org/spreadsheetml/2006/main" count="5303" uniqueCount="345">
  <si>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กองการเจ้าหน้าที่</t>
    </r>
  </si>
  <si>
    <t>ตัวชี้วัดผลการปฏิบัติราชการ</t>
  </si>
  <si>
    <t>หน่วยวัด</t>
  </si>
  <si>
    <t>น้ำหนัก (%)</t>
  </si>
  <si>
    <t>เกณฑ์การให้คะแนน</t>
  </si>
  <si>
    <t>หมายเหตุ</t>
  </si>
  <si>
    <t>ระดับ</t>
  </si>
  <si>
    <t>ตัวชี้วัดระดับกรม</t>
  </si>
  <si>
    <t>รายงานการควบคุมภายในและการบริหารความเสี่ยงของหน่วยงานได้ภายในเวลาที่กำหนด</t>
  </si>
  <si>
    <t>รวม</t>
  </si>
  <si>
    <t>ตัวชี้วัดร่วมระหว่าง กกจ. กวป. และ ศทส.</t>
  </si>
  <si>
    <t>ส่งแผนและรายงานผลฯ ภายในระยะเวลาที่กำหนด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</si>
  <si>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กองแผนงาน</t>
    </r>
  </si>
  <si>
    <t>ไม่มีตัวชี้วัดนี้</t>
  </si>
  <si>
    <t>รายงานการควบคุมภายในและการบริหารความเสี่ยงของกรมปศุสัตว์ได้ภายในเวลาที่กำหนด</t>
  </si>
  <si>
    <t xml:space="preserve">ตัวชี้วัดร่วมระหว่าง กผง. สลก. และ ตสน. </t>
  </si>
  <si>
    <t>กรมปศุสัตว์ได้รับการจัดสรรงบประมาณเพิ่มขึ้น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</si>
  <si>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กลุ่มตรวจสอบภายใน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</si>
  <si>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สำนักควบคุม ป้องกัน และบำบัดโรคสัตว์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</si>
  <si>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สำนักพัฒนาระบบและรับรองมาตรฐานสินค้าปศุสัตว์</t>
    </r>
  </si>
  <si>
    <t>ร้อยละ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</si>
  <si>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กองความร่วมมือด้านการปศุสัตว์ระหว่างประเทศ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</si>
  <si>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กลุ่มพัฒนาระบบบริหาร</t>
    </r>
  </si>
  <si>
    <t>หน่วยงานรายงานผลการปรับปรุงถูกต้อง ครบถ้วนตามหลักเกณฑ์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</si>
  <si>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สำนักเทคโนโลยีชีวภาพการผลิตปศุสัตว์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</si>
  <si>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สำนักตรวจสอบคุณภาพสินค้าปศุสัตว์</t>
    </r>
  </si>
  <si>
    <t>ไม่มีตัวชี้วัด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</si>
  <si>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สถาบันสุขภาพสัตว์แห่งชาติ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</si>
  <si>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สำนักกฎหมาย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</si>
  <si>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ศูนย์เทคโนโลยีสารสนเทศเพื่อการสื่อสาร</t>
    </r>
  </si>
  <si>
    <t>ปรับปรุงเสร็จและเผยแพร่ภายในเวลาที่กำหนด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</si>
  <si>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กองคลัง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</si>
  <si>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สำนักงานปศุสัตว์พื้นที่กรุงเทพมหานคร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</si>
  <si>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กลุ่มพัฒนาวิชาการปศุสัตว์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</si>
  <si>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สำนักงานเลขานุการกรม</t>
    </r>
  </si>
  <si>
    <t>ตัวชี้วัดระดับกรม (ตัวชี้วัดร่วมระหว่าง กค. และ สลก.)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</si>
  <si>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สำนักพัฒนาพันธุ์สัตว์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</si>
  <si>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สำนักพัฒนาอาหารสัตว์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</si>
  <si>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กองส่งเสริมและพัฒนาการปศุสัตว์</t>
    </r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</si>
  <si>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กองงานพระราชดำริและกิจกรรมพิเศษ</t>
    </r>
  </si>
  <si>
    <t>เจ้าภาพหลักตัวชี้วัด สพส.</t>
  </si>
  <si>
    <t>เจ้าภาพหลักตัวชี้วัด กสส.</t>
  </si>
  <si>
    <t>เจ้าภาพหลักตัวชี้วัด สทป.</t>
  </si>
  <si>
    <t>เจ้าภาพหลักตัวชี้วัด กวป.</t>
  </si>
  <si>
    <t>เจ้าภาพหลักตัวชี้วัด สคบ.</t>
  </si>
  <si>
    <t xml:space="preserve">ประสิทธิภาพการผลิตน้ำนมเพิ่มขึ้นตามเป้าหมายที่กำหนด </t>
  </si>
  <si>
    <t>เจ้าภาพหลักตัวชี้วัด สทป. (เขต 1-9 และ กทม.)</t>
  </si>
  <si>
    <t>จัดทำรายงานเสนอคณะกรรมการรับรองพิจารณา</t>
  </si>
  <si>
    <r>
      <t>ชื่อหน่วยงาน :</t>
    </r>
    <r>
      <rPr>
        <b/>
        <sz val="14"/>
        <color indexed="30"/>
        <rFont val="TH SarabunPSK"/>
        <family val="2"/>
      </rPr>
      <t xml:space="preserve"> สำนักเทคโนโลยีชีวภัณฑ์สัตว์</t>
    </r>
  </si>
  <si>
    <t>ตัวชี้วัดระดับกรม (ตัวชี้วัดร่วมระหว่าง ศทส. กสก. อยส. และ กพร.)</t>
  </si>
  <si>
    <t>จาก 15 ลดเหลือ 10 เอาไปเพิ่ม NSW</t>
  </si>
  <si>
    <t xml:space="preserve">มิติที่ 1 มิติด้านประสิทธิผล </t>
  </si>
  <si>
    <t>1. การบรรลุเป้าหมายตัวชี้วัดตามคำรับรองการปฏิบัติราชการของกรมปศุสัตว์ และการบริหารจัดการเพื่อการพัฒนากรมปศุสัตว์</t>
  </si>
  <si>
    <t xml:space="preserve">   1.1 ระดับความสำเร็จของร้อยละเฉลี่ยถ่วงน้ำหนักในการบรรลุเป้าหมายตัวชี้วัดตามคำรับรองการปฏิบัติราชการของกรมปศุสัตว์ที่รับผิดชอบ</t>
  </si>
  <si>
    <t>ระดับ 1</t>
  </si>
  <si>
    <t>ร้อยละ 100 ของขั้นตอนการของบประมาณ</t>
  </si>
  <si>
    <t>ปริมาณผลผลิตที่ทำได้จริงร้อยละ 100 เมื่อเทียบกับเป้าหมาย</t>
  </si>
  <si>
    <t>ร้อยละ 100</t>
  </si>
  <si>
    <t>หน่วยงานหลักจัดทำคู่มือสำหรับประชาชนได้ร้อยละ 100 หรือหน่วยงานสนับสนุนจัดทำคู่มือการปฏิบัติงานได้ร้อยละ 100</t>
  </si>
  <si>
    <t>วิเคราะห์หาจุดแข็งของข้าราชการฯ ร้อยละ 100 และพัฒนาบุคลากรร้อยละ 10 ของบุคลากรทั้งหมดที่ดำเนินการวิเคราะห์หาจุดแข็ง</t>
  </si>
  <si>
    <t>วิเคราะห์หาจุดแข็งฯ ร้อยละ 100</t>
  </si>
  <si>
    <t>พัฒนาบุคลากรร้อยละ 10</t>
  </si>
  <si>
    <t>10. ระดับความสำเร็จของการพัฒนาปรับปรุงสารสนเทศของหน่วยงาน</t>
  </si>
  <si>
    <t>11. ระดับความสำเร็จของการพัฒนาปรับปรุงวัฒนธรรมองค์การของหน่วยงาน</t>
  </si>
  <si>
    <t>ดำเนินการตามแผนการพัฒนาปรับปรุงวัฒนธรรมองค์การของหน่วยงานได้ร้อยละ 100</t>
  </si>
  <si>
    <t>ดำเนินการตามแผนฯ ร้อยละ 100</t>
  </si>
  <si>
    <t>จำนวนองค์ความรู้ในเรื่องนวัตกรรมของหน่วยงานที่นำเข้าจัดเก็บใน Website KM DLD 1 เรื่อง และนำมาแลกเปลี่ยนเรียนรู้ระหว่างหน่วยงานภายในกรมปศุสัตว์</t>
  </si>
  <si>
    <t xml:space="preserve">   1.1.1 ระดับคุณธรรมและความโปร่งใสการดำเนินงานของหน่วยงาน </t>
  </si>
  <si>
    <t xml:space="preserve">10%
</t>
  </si>
  <si>
    <t>คณะกรรมการรับรองพิจารณาให้การรับรองอย่างน้อย 1 สถานประกอบการ</t>
  </si>
  <si>
    <t>ร้อยละ 100 ตามเป้าหมายที่กรมปศุสัตว์มอบหมาย</t>
  </si>
  <si>
    <t xml:space="preserve">   1.1.1 ระดับความสำเร็จในการบริหารจัดการตัวชี้วัด “ร้อยละความสำเร็จของการเบิกจ่ายเงินงบประมาณ”</t>
  </si>
  <si>
    <t xml:space="preserve">   1.1.1 ระดับความสำเร็จในการพัฒนาสมรรถนะองค์การ</t>
  </si>
  <si>
    <t xml:space="preserve">   1.1.1 ระดับความสำเร็จในการพัฒนาประสิทธิภาพระบบสารสนเทศภาครัฐ</t>
  </si>
  <si>
    <t>สามารถดำเนินการพัฒนาและปรับปรุงสารสนเทศได้ครบจำนวน 10 ข้อ</t>
  </si>
  <si>
    <t>10 ข้อ</t>
  </si>
  <si>
    <t>ร้อยละ 100 ตามแผนดำเนินการ</t>
  </si>
  <si>
    <t xml:space="preserve">   1.1.1 ระดับความสำเร็จของการดำเนินการตามมาตรการประหยัดพลังงานของส่วนราชการ</t>
  </si>
  <si>
    <t>ร้อยละ 100 ของจำนวนเรื่องที่ดำเนินการได้สำเร็จเทียบกับจำนวนเรื่องทั้งหมด</t>
  </si>
  <si>
    <t>สามารถตอบสนองได้ร้อยละ 100</t>
  </si>
  <si>
    <t>≥ร้อยละ 100</t>
  </si>
  <si>
    <t xml:space="preserve">   1.1.1 ร้อยละของผลการดำเนินการตามแนวทางการส่งเสริมการผลิตแปลงใหญ่</t>
  </si>
  <si>
    <t>ร้อยละ 100 ของจำนวนราย</t>
  </si>
  <si>
    <t>ร้อยละ 100 ของจำนวนสัตว์</t>
  </si>
  <si>
    <t>ร้อยละ 100 สามารถประกาศเป็นสัตว์พื้นเมืองประจำถิ่น</t>
  </si>
  <si>
    <t>ร้อยละ 100 เกษตรกรที่ขึ้นทะเบียนเป็นผู้เลี้ยงสัตว์พื้นเมืองประจำถิ่น</t>
  </si>
  <si>
    <t xml:space="preserve">   1.1.1 จำนวนผลงานวิจัยพัฒนาการสร้างนวัตกรรมและเทคโนโลยีในการผลิตจากงานวิจัยด้านเกษตรกร</t>
  </si>
  <si>
    <t>ร้อยละ 100 (เปรียบเทียบกับวัคซีนที่ผลิตได้ทั้งหมด)</t>
  </si>
  <si>
    <t>ดำเนินการได้ตามแผนงานร้อยละ 100</t>
  </si>
  <si>
    <t>เพิ่มขึ้น 10%</t>
  </si>
  <si>
    <t xml:space="preserve">   1.1.1 ร้อยละของสินค้าที่ผ่านพิธีการศุลกากรแบบไร้เอกสารด้วยการแลกเปลี่ยนข้อมูลใบอนุญาต/ใบรับรองอิเล็กทรอนิกส์ ผ่านระบบ NSW </t>
  </si>
  <si>
    <t>ร้อยละ 100 (จำนวนสถานประกอบการผลิตอาหารสัตว์ที่ได้รับ GMP)</t>
  </si>
  <si>
    <t>ชื่อหน่วยงาน : สำนักงานปศุสัตว์เขต 1</t>
  </si>
  <si>
    <t xml:space="preserve">   1.1.1 ปริมาณการให้น้ำนมดิบเฉลี่ยต่อตัวต่อวัน (กิโลกรัม/ตัว/วัน)</t>
  </si>
  <si>
    <t>ผลการดำเนินงานตามแผนการตรวจสอบภายในร้อยละ 100</t>
  </si>
  <si>
    <t>ร้อยละ 100 ตาม อปส. สั่งการ/แจ้ง</t>
  </si>
  <si>
    <t xml:space="preserve">   1.2 ระดับความสำเร็จของการบริหารจัดการเพื่อการพัฒนากรมปศุสัตว์</t>
  </si>
  <si>
    <t xml:space="preserve">   1.2.1 ระดับความสำเร็จในการควบคุมภายในและการบริหารความเสี่ยงของกรมปศุสัตว์</t>
  </si>
  <si>
    <t>ระดับ 2</t>
  </si>
  <si>
    <t>2. ระดับความสำเร็จของร้อยละเฉลี่ยถ่วงน้ำหนักในการบรรลุเป้าหมายตามภารกิจของหน่วยงาน</t>
  </si>
  <si>
    <t xml:space="preserve">   2.2 ระดับความสำเร็จของการสรุปและติดตามผลการปรับปรุงแก้ไขการปฏิบัติงานตามข้อเสนอแนะของสำนักงานตรวจเงินแผ่นดินและผู้ตรวจสอบภายในจังหวัดและสำนักตรวจสอบภายในกระทรวงตามที่กรมสั่งการ</t>
  </si>
  <si>
    <t xml:space="preserve">มิติที่ 2 มิติด้านคุณภาพการให้บริการ </t>
  </si>
  <si>
    <t>12. ระดับความสำเร็จของการดำเนินการจัดการความรู้ของหน่วยงาน</t>
  </si>
  <si>
    <t xml:space="preserve">   2.2 ระดับความสำเร็จของการบริหารงานวิจัยในระบบ NRMS</t>
  </si>
  <si>
    <t xml:space="preserve">   1.2.1 ระดับความสำเร็จของการพัฒนาบุคลากรของกรมปศุสัตว์</t>
  </si>
  <si>
    <t>บุคลากรได้รับการพัฒนาตามผลการวิเคราะห์จุดแข็ง รอบ 12 เดือน ร้อยละ 10</t>
  </si>
  <si>
    <t xml:space="preserve">   1.2.2 ระดับความสำเร็จของการพัฒนาปรับปรุงวัฒนธรรมองค์การของกรมปศุสัตว์</t>
  </si>
  <si>
    <t xml:space="preserve">   2.1 ระดับความสำเร็จของหน่วยงานที่ดำเนินการจัดกิจกรรมตามแผนกลยุทธ์การพัฒนาคุณภาพชีวิตบุคลากรกรมปศุสัตว์</t>
  </si>
  <si>
    <t xml:space="preserve">   2.2 ระดับความสำเร็จของการจัดทำระบบฐานข้อมูลบุคลากรที่ถูกต้อง เที่ยงตรง และทันสมัย</t>
  </si>
  <si>
    <t xml:space="preserve">   2.1 ระดับความสำเร็จของการบริหารจัดการด้านมาตรฐานสินค้าปศุสัตว์</t>
  </si>
  <si>
    <t xml:space="preserve">   2.1.1 การรับรองสถานที่จำหน่ายเนื้อสัตว์ตามโครงการปศุสัตว์ OK</t>
  </si>
  <si>
    <t xml:space="preserve">   2.2 ระดับความสำเร็จของการบริหารจัดการด้านส่งเสริมและพัฒนาการปศุสัตว์</t>
  </si>
  <si>
    <t xml:space="preserve">   2.2.1 ร้อยละของเกษตรกรที่เป็น Smart Farmer ด้านปศุสัตว์</t>
  </si>
  <si>
    <t xml:space="preserve">   2.2.2 ร้อยละเฉลี่ยถ่วงน้ำหนักการผลิตสัตว์พันธุ์ดีโดยวิธีผสมเทียม</t>
  </si>
  <si>
    <t xml:space="preserve">   1.1.2 ระดับความสำเร็จของการดำเนินการตามมาตรการประหยัดพลังงานของส่วนราชการ</t>
  </si>
  <si>
    <t xml:space="preserve">   2.1 ระดับความสำเร็จในการบริหารจัดการตัวชี้วัด “ระดับความสำเร็จของการจัดทำต้นทุนต่อหน่วยผลผลิต”</t>
  </si>
  <si>
    <t xml:space="preserve">   1.1.2 ร้อยละของสินค้าที่ผ่านพิธีการศุลกากรแบบไร้เอกสารด้วยการแลกเปลี่ยนข้อมูลใบอนุญาต/ใบรับรองอิเล็กทรอนิกส์ ผ่านระบบ NSW </t>
  </si>
  <si>
    <t xml:space="preserve">   1.2.1 ระดับความสำเร็จในการบริหารจัดการตัวชี้วัด “ระดับความสำเร็จของการปรับปรุงกระบวนการ”</t>
  </si>
  <si>
    <t>1) หน่วยงานหลักจัดทำคู่มือสำหรับประชาชนได้ 100% และ 2) หน่วยงานสนับสนุนจัดทำคู่มือการปฏิบัติงานได้ 100%</t>
  </si>
  <si>
    <t xml:space="preserve">   1.2.2 ระดับความสำเร็จในการบริหารจัดการเพื่อยกระดับความพึงพอใจของผู้รับบริการและผู้มีส่วนได้ส่วนเสียของหน่วยงานภายในกรมปศุสัตว์</t>
  </si>
  <si>
    <t>ผลการสำรวจครั้งที่ 2 &gt; ผลสำรวจครั้งที่ 1</t>
  </si>
  <si>
    <t>ผลการสำรวจครั้งที่ 2 = ผลสำรวจครั้งที่ 1</t>
  </si>
  <si>
    <t xml:space="preserve">   2.1 ระดับความสำเร็จในการบริหารจัดการผลการดำเนินงานตามคำรับรองการปฏิบัติราชการของกรมปศุสัตว์</t>
  </si>
  <si>
    <t xml:space="preserve">   1.2.1 ระดับความสำเร็จของการพัฒนาปรับปรุงสารสนเทศของกรมปศุสัตว์</t>
  </si>
  <si>
    <t xml:space="preserve">   1.2.2 ระดับความสำเร็จของการบริหารจัดการความรู้ของกรมปศุสัตว์</t>
  </si>
  <si>
    <t xml:space="preserve">   2.1 ระดับความสำเร็จของการปรับปรุงฐานข้อมูลเกษตรกรผู้เลี้ยงสัตว์</t>
  </si>
  <si>
    <t xml:space="preserve">   2.1 ระดับความสำเร็จของการดำเนินการปรับปรุงแผนเพิ่มขีดสมรรถนะของหน่วยงานสัตวแพทย์บริการ (PVS)</t>
  </si>
  <si>
    <t xml:space="preserve">   2.2 ระดับความสำเร็จของการดำเนินการขยายขอบเขตความร่วมมือ</t>
  </si>
  <si>
    <t xml:space="preserve">   1.1.2 ระดับความสำเร็จของการดำเนินการตามมาตรการประหยัดน้ำ</t>
  </si>
  <si>
    <t xml:space="preserve">   2.1 ระดับความสำเร็จของการดำเนินการตอบสนองต่อผู้รับบริการ</t>
  </si>
  <si>
    <t xml:space="preserve">   2.1 ร้อยละของจำนวนเกษตรกรที่ได้รับการส่งเสริมการเลี้ยงสัตว์ในโครงการหลวงและพื้นที่เฉพาะ</t>
  </si>
  <si>
    <t xml:space="preserve">   2.2 ระดับความสำเร็จในการให้บริการและส่งมอบโค-กระบือ ตามเป้าหมายโครงการ</t>
  </si>
  <si>
    <t xml:space="preserve">   1.1.2 การช่วยเหลือเกษตรกรที่ได้รับผลกระทบจากภัยแล้ง</t>
  </si>
  <si>
    <t xml:space="preserve">   2.1 ร้อยละของเกษตรกรที่เป็น Smart Farmer ด้านปศุสัตว์</t>
  </si>
  <si>
    <t xml:space="preserve">   2.2 ระดับความสำเร็จของการดำเนินการโครงการโคเนื้อสร้างอาชีพ</t>
  </si>
  <si>
    <t xml:space="preserve">เป้าหมายระยะที่ 2
</t>
  </si>
  <si>
    <t xml:space="preserve">   2.1 ระดับความสำเร็จในการบริหารจัดการตัวชี้วัด “จำนวนสัตว์พันธุ์ดีที่ผลิตได้”</t>
  </si>
  <si>
    <t>ลูกเกิด 212,000 ตัว</t>
  </si>
  <si>
    <t xml:space="preserve">   2.2 ระดับความสำเร็จของการดำเนินการผลิตน้ำเชื้อที่ได้มาตรฐาน (โคนม โคเนื้อ สุกร และแพะ)</t>
  </si>
  <si>
    <t xml:space="preserve">   2.1 จำนวนเกษตรกรที่ได้รับการส่งเสริมและพัฒนาศักยภาพ</t>
  </si>
  <si>
    <t xml:space="preserve">   2.2 จำนวนผลผลิตพืชอาหารสัตว์</t>
  </si>
  <si>
    <t xml:space="preserve">   2.1 ร้อยละความพึงพอใจของเครือข่ายสัตว์พันธุ์ดีกรมปศุสัตว์</t>
  </si>
  <si>
    <t xml:space="preserve">   2.2 ระดับความสำเร็จในการบริหารจัดการตัวชี้วัด “จำนวนสัตว์พันธุ์ดีที่ผลิตได้”</t>
  </si>
  <si>
    <t xml:space="preserve">   1.2.1 ระดับความสำเร็จของการบริหารจัดการความรู้ของกรมปศุสัตว์</t>
  </si>
  <si>
    <t xml:space="preserve">   2.1 ระดับความสำเร็จของการบริหารจัดการงานวิจัยกรมปศุสัตว์</t>
  </si>
  <si>
    <t xml:space="preserve">   2.2 ระดับความสำเร็จของการดำเนินการชันสูตรโรคสัตว์</t>
  </si>
  <si>
    <t xml:space="preserve">   2.1 ระดับความสำเร็จของการดำเนินการตรวจวิเคราะห์สินค้าปศุสัตว์</t>
  </si>
  <si>
    <t xml:space="preserve">   2.2 ระดับความสำเร็จของการตรวจประเมินห้องปฏิบัติการถ่ายโอนงานด้านการตรวจสอบและรับรองคุณภาพมาตรฐาน</t>
  </si>
  <si>
    <t xml:space="preserve">   2.1 ระดับความสำเร็จของการผลิตวัคซีนและสารทดสอบโรค</t>
  </si>
  <si>
    <t xml:space="preserve">   2.2 ระดับความสำเร็จของการบริหารจัดการวัคซีนที่ได้คุณภาพ</t>
  </si>
  <si>
    <t xml:space="preserve">   2.1 อัตราที่เพิ่มขึ้นของปริมาณสินค้าปศุสัตว์ที่ส่งออก</t>
  </si>
  <si>
    <t xml:space="preserve">   2.2 ร้อยละของจำนวนโรงงานที่ได้รับการรับรองมาตรฐาน</t>
  </si>
  <si>
    <t xml:space="preserve">   1.1.2 ความพึงพอใจของผู้รับบริการ : การขอหนังสือรับรองความปลอดภัย (Health certificate) ของอาหารสัตว์</t>
  </si>
  <si>
    <t xml:space="preserve">   2.1 ร้อยละของจำนวนสถานประกอบการด้านอาหารสัตว์และวัตถุอันตรายที่ได้รับการอนุญาต</t>
  </si>
  <si>
    <t>ร้อยละ 100 (จำนวนสถานประกอบการฯ ทั้งหมด 21,000 แห่ง)</t>
  </si>
  <si>
    <t xml:space="preserve">   2.2 ร้อยละของจำนวนฟาร์มสุกรปลอดสารเร่งเนื้อแดง</t>
  </si>
  <si>
    <t>ชื่อหน่วยงาน : สำนักงานปศุสัตว์เขต 2</t>
  </si>
  <si>
    <t xml:space="preserve">   2.1 ระดับความสำเร็จของการดำเนินคดีปกครองตามข้อกำหนด ขั้นตอน และระยะเวลาที่กรมปศุสัตว์กำหนด</t>
  </si>
  <si>
    <t xml:space="preserve">   2.2 ระดับความสำเร็จของการปรับปรุงแก้ไข ระเบียบ ประกาศ และคำสั่งของกรมปศุสัตว์</t>
  </si>
  <si>
    <t xml:space="preserve">   2.1 ระดับความสำเร็จในการควบคุมป้องกันโรคระบาดสัตว์ในพื้นที่</t>
  </si>
  <si>
    <t xml:space="preserve">   2.2 ระดับความสำเร็จในการบริหารจัดการตัวชี้วัด "ร้อยละของจำนวนเกษตรกรเลี้ยงไก่พื้นเมืองที่มีการปรับระบบการป้องกันโรค"</t>
  </si>
  <si>
    <t>ระดับ 3</t>
  </si>
  <si>
    <t xml:space="preserve">   2.3 ระดับความสำเร็จในการบริหารจัดการงานวิชาการของหน่วยงาน</t>
  </si>
  <si>
    <t>3. ระดับความพึงพอใจของผู้รับบริการและผู้มีส่วนได้ส่วนเสีย</t>
  </si>
  <si>
    <t>มิติที่ 3 มิติด้านประสิทธิภาพของการปฏิบัติราชการ</t>
  </si>
  <si>
    <t xml:space="preserve">   2.3 ระดับความสำเร็จของการรายงานสรุปผลการปฏิบัติงานตรวจสอบภายในตามมาตรฐานการประกันคุณภาพการตรวจสอบภายในภาครัฐ</t>
  </si>
  <si>
    <t xml:space="preserve">   2.3 ระดับความสำเร็จของปริมาณผลผลิตที่ทำได้จริงเปรียบเทียบกับเป้าหมายผลผลิตตามเอกสารงบประมาณรายจ่าย</t>
  </si>
  <si>
    <t>3 ค่านิยม</t>
  </si>
  <si>
    <t xml:space="preserve">   1.2.3 ระดับความสำเร็จของการบริหารจัดการความรู้ของกรมปศุสัตว์</t>
  </si>
  <si>
    <t>องค์ความรู้ในเรื่องนวัตกรรมของหน่วยงานที่ผ่านกระบวนการจัดการความรู้และนำเข้าจัดเก็บใน website KM DLD จำนวน 32 เรื่อง และนำมาแลกเปลี่ยนเรียนรู้ระหว่างหน่วยงานภายในกรมปศุสัตว์</t>
  </si>
  <si>
    <t>32 เรื่อง</t>
  </si>
  <si>
    <t xml:space="preserve">   2.3 ระดับความสำเร็จในการจัดฝึกอบรมตามหลักเกณฑ์การประกันคุณภาพการฝึกอบรมกรมปศุสัตว์</t>
  </si>
  <si>
    <t xml:space="preserve">   2.3 ระดับความสำเร็จของการบริหารจัดการด้านพัฒนาสุขภาพสัตว์</t>
  </si>
  <si>
    <t xml:space="preserve">   2.3.1 ระดับความสำเร็จในการพัฒนาและเพิ่มศักยภาพการผลิตน้ำนมโคของเกษตรกร</t>
  </si>
  <si>
    <t>องค์ความรู้ในเรื่องนวัตกรรมของหน่วยงานที่ผ่านกระบวนการจัดการความรู้และนำเข้าจัดเก็บใน website KM DLD จำนวน 32 เรื่อง และนำมาแลกเปลี่ยนเรียนรู้ระหว่างหน่วยงาน</t>
  </si>
  <si>
    <t>จัดทำแผนขยายความร่วมมือ 3 ประเทศ</t>
  </si>
  <si>
    <t xml:space="preserve">   2.3 ระดับความสำเร็จในการบริหารจัดการการประชุมระหว่างประเทศ (การจัดประชุมนานาชาติด้านการศึกษาทางสัตวแพทย์ ครั้งที่ 4 (The 4th OIE Global Conference on Veterinary Education)</t>
  </si>
  <si>
    <t xml:space="preserve">   2.3 ร้อยละของจำนวนโรงเรียนที่ได้รับการส่งเสริมการปศุสัตว์เป็นอาหารกลางวันของนักเรียน</t>
  </si>
  <si>
    <t>21,300 ราย</t>
  </si>
  <si>
    <t xml:space="preserve">   2.3 ระดับความสำเร็จของการดำเนินการโครงการอนุรักษ์และพัฒนาการผลิตกระบือ</t>
  </si>
  <si>
    <t xml:space="preserve">   2.3 ระดับความสำเร็จของการดำเนินการบริการแก้ไขปัญหาความสมบูรณ์พันธุ์</t>
  </si>
  <si>
    <t xml:space="preserve">   2.3 จำนวนตัวอย่างเมล็ดพันธุ์พืชอาหารสัตว์ที่ผ่านมาตรฐานคุณภาพเมล็ดพันธุ์พืชอาหารสัตว์</t>
  </si>
  <si>
    <t xml:space="preserve">   2.3 ระดับความสำเร็จของการขึ้นทะเบียนพันธุ์สัตว์พื้นเมืองประจำถิ่น</t>
  </si>
  <si>
    <t xml:space="preserve">   2.3 ระดับความสำเร็จของร้อยละเฉลี่ยถ่วงน้ำหนักในการรักษารอบระยะเวลาของขั้นตอนการปฏิบัติราชการ (โรคบรูเซลโลสิส/โรคพิษสุนัขบ้า)</t>
  </si>
  <si>
    <t xml:space="preserve">   2.3 ระดับความสำเร็จของการดำเนินการเพื่อให้ได้รับการรับรองมาตรฐานการผลิตที่ดี (GMP)</t>
  </si>
  <si>
    <t xml:space="preserve">   2.3 ร้อยละของจำนวนสถานประกอบการผลิตอาหารสัตว์ที่ได้รับบริการพัฒนาและตรวจประเมินมาตรฐาน</t>
  </si>
  <si>
    <t xml:space="preserve">   2.3.2 ระดับความสำเร็จในการรายงานสอบสวนและควบคุมโรคระบาดในสัตว์</t>
  </si>
  <si>
    <t xml:space="preserve">   2.3.3 ระดับความสำเร็จในการบริหารจัดการตัวชี้วัด "ร้อยละของจำนวนเกษตรกรเลี้ยงไก่พื้นเมืองที่มีการปรับระบบการป้องกันโรค"</t>
  </si>
  <si>
    <t>ชื่อหน่วยงาน : สำนักงานปศุสัตว์เขต 3</t>
  </si>
  <si>
    <t xml:space="preserve">   2.3 ระดับความสำเร็จของการเร่งรัดหนี้สินกรมปศุสัตว์</t>
  </si>
  <si>
    <t xml:space="preserve">   2.4 ระดับความสำเร็จในการออกกฎหมายลำดับรองตาม พ.ร.บ. </t>
  </si>
  <si>
    <t>ระดับ 4</t>
  </si>
  <si>
    <t>4. ระดับความสำเร็จของการจัดทำต้นทุนต่อหน่วยผลผลิตของหน่วยงาน</t>
  </si>
  <si>
    <t>มิติที่ 4 มิติด้านการพัฒนาองค์การ</t>
  </si>
  <si>
    <t>4 คะแนน</t>
  </si>
  <si>
    <t xml:space="preserve">   2.4 ระดับความสำเร็จในการบริหารจัดการงานวิชาการของหน่วยงาน</t>
  </si>
  <si>
    <t>ดำเนินการครบถ้วน 1-4 ขั้นตอน</t>
  </si>
  <si>
    <t xml:space="preserve">   2.4 ร้อยละของจำนวนเกษตรกรที่ได้รับการส่งเสริมภายใต้โครงการอันเนื่องมาจากพระราชดำริ</t>
  </si>
  <si>
    <t xml:space="preserve">   2.4 ร้อยละเฉลี่ยถ่วงน้ำหนักตามเอกสารงบประมาณรายจ่าย</t>
  </si>
  <si>
    <t xml:space="preserve">   2.4.1 จำนวนเกษตรกรที่ได้รับการส่งเสริมและพัฒนาศักยภาพ</t>
  </si>
  <si>
    <t xml:space="preserve">   2.4.2 จำนวนครัวเรือนตามผลประชาคมที่เลือกอาชีพปศุสัตว์</t>
  </si>
  <si>
    <t>4,000 ตัว</t>
  </si>
  <si>
    <t xml:space="preserve">   2.4 การผลิตและเพิ่มระดับความแม่นยำของการคัดเลือกพ่อโคนมพันธุ์ทรอปิคอลโฮลสไตน์</t>
  </si>
  <si>
    <t>โคลูกผสม F2 เกิด 40 ตัว</t>
  </si>
  <si>
    <t xml:space="preserve">   2.4 จำนวนตัวอย่างอาหารสัตว์ที่ได้รับการบริการวิเคราะห์คุณภาพอาหารสัตว์</t>
  </si>
  <si>
    <t xml:space="preserve">   2.4 ระดับความสำเร็จในการบริหารจัดการงานวิจัยของหน่วยงาน</t>
  </si>
  <si>
    <t xml:space="preserve">   2.4 ระดับความสำเร็จของการบริหารจัดการงานวิจัยของหน่วยงาน</t>
  </si>
  <si>
    <t xml:space="preserve">   2.4 ระดับความสำเร็จของการพัฒนาวิธีวิเคราะห์และการทดสอบความใช้ได้ของวิธีวิเคราะห์</t>
  </si>
  <si>
    <t>ร้อยละ 100 (วัคซีน 13 ชนิด/สารทดสอบโรค 4 ชนิด)</t>
  </si>
  <si>
    <t xml:space="preserve">   2.4 ระดับความสำเร็จของการบริหารจัดการงานวิชาการของหน่วยงาน</t>
  </si>
  <si>
    <t xml:space="preserve">   2.4 อัตราที่เพิ่มขึ้นของปริมาณสินค้าปศุสัตว์ที่ส่งออก</t>
  </si>
  <si>
    <t>ชื่อหน่วยงาน : สำนักงานปศุสัตว์เขต 4</t>
  </si>
  <si>
    <t>ระดับ 5</t>
  </si>
  <si>
    <t>เกษตรกรที่เป็น Smart Farmer ต้นแบบด้านปศุสัตว์ จำนวน 50 ราย</t>
  </si>
  <si>
    <t>5. ระดับความสำเร็จของการเบิกจ่ายเงินงบประมาณของหน่วยงาน</t>
  </si>
  <si>
    <t xml:space="preserve">   5.1 ระดับความสำเร็จของการเบิกจ่ายเงินงบประมาณรายจ่ายลงทุนของหน่วยงาน (ถ้าหน่วยงานใดไม่มีตัวชี้วัดนี้ให้นำน้ำหนักไปรวมกับตัวชี้วัดที่ 5.2)</t>
  </si>
  <si>
    <t xml:space="preserve">   5.2 ระดับความสำเร็จของการเบิกจ่ายเงินงบประมาณรายจ่ายภาพรวมของหน่วยงาน</t>
  </si>
  <si>
    <t xml:space="preserve">   5.3 ระดับความสำเร็จของการเบิกจ่ายเงินงบประมาณตามแผนของหน่วยงาน</t>
  </si>
  <si>
    <t>ปริมาณการใช้ไฟฟ้าและน้ำมันเชื้อเพลิงลดลงอย่างน้อยร้อยละ 15 จากค่ามาตรฐาน และปริมาณการใช้น้ำลดลงของกรมปศุสัตว์อย่างน้อยร้อยละ 10</t>
  </si>
  <si>
    <t>ร้อยละ 0.5</t>
  </si>
  <si>
    <t>ผลคะแนนตัวชี้วัดตามคำรับรองกรมฯ เท่ากับ 5 คะแนน (13.11 กก./ตัว/วัน)</t>
  </si>
  <si>
    <t>5 คะแนน</t>
  </si>
  <si>
    <t>ร้อยละ 100 (ของจำนวนชุดรายงานที่ได้รับเพียงวันที่ 15 กันยายน)</t>
  </si>
  <si>
    <t>ร้อยละ 5</t>
  </si>
  <si>
    <t>ผลคะแนนของตัวชี้วัดตามคำรับรองฯ เท่ากับ 5 คะแนน</t>
  </si>
  <si>
    <t>จำนวนกิจกรรมการพัฒนาปรับปรุงวัฒนธรรมองค์การของกรมปศุสัตว์ ตามค่านิยมของกรมปศุสัตว์ “I2-SMART” อย่างน้อย 5 ค่านิยม</t>
  </si>
  <si>
    <t>5 ค่านิยม</t>
  </si>
  <si>
    <t>ผลคะแนนของตัวชี้วัดตามคำรับรองฯ เท่ากับ 5 คะแนน (ผลการใช้ไฟฟ้าและน้ำมันเชื้อเพลิงของกรมปศุสัตว์ลดลงอย่างน้อยร้อยละ 10 จากค่ามาตรฐาน)</t>
  </si>
  <si>
    <t xml:space="preserve">ระดับ 5
(ดำเนินการครบถ้วน 5 ขั้นตอน)
</t>
  </si>
  <si>
    <t>ดำเนินการครบถ้วน 1-5 ขั้นตอน</t>
  </si>
  <si>
    <t xml:space="preserve">ปรับปรุงเสร็จ รอบที่ 1 มี.ค. (0.5 คะแนน)
รอบที่ 2
ก.ย. 0.5 คะแนน)
</t>
  </si>
  <si>
    <t>พัฒนาความร่วมมือด้านปศุสัตว์กับต่างประเทศเดิมอาเซียน 5 ประเทศ และต้องขยายความร่วมมือกับทวีปอื่นอีก 3 ประเทศ</t>
  </si>
  <si>
    <t>ร้อยละ 100 ตามแผนความร่วมมือกับ 5 ประเทศ</t>
  </si>
  <si>
    <t>ผลคะแนนของตัวชี้วัดตามคำรับรองฯ เท่ากับ 5 คะแนน (สามารถลดปริมาณการใช้น้ำร้อยละ 10)</t>
  </si>
  <si>
    <t>500 แห่ง</t>
  </si>
  <si>
    <t xml:space="preserve">   2.5 ร้อยละของจำนวนเกษตรกรที่ได้รับบริการจากโครงการคลินิคเกษตรเคลื่อนที่ฯ</t>
  </si>
  <si>
    <t xml:space="preserve">   2.5 ระดับความสำเร็จในการบริหารจัดการงานวิจัยของหน่วยงาน</t>
  </si>
  <si>
    <t>มีพ่อพันธุ์โคนมพันธุ์ทรอปิคอลโฮลสไตน์ที่ผ่านการทดสอบจำนวน 5 ตัว</t>
  </si>
  <si>
    <t>มีจำนวนของลูกสาวที่ได้รับการเก็บข้อมูลของพ่อพันธุ์จำนวน 45 ตัว</t>
  </si>
  <si>
    <t xml:space="preserve">   2.5 ระดับความสำเร็จของการดำเนินการผสมเทียมแพะ</t>
  </si>
  <si>
    <t>150 ตัว</t>
  </si>
  <si>
    <t>100 พันธุ์/500 คน</t>
  </si>
  <si>
    <t>55 แห่ง</t>
  </si>
  <si>
    <t>15 วิธี</t>
  </si>
  <si>
    <t xml:space="preserve">   2.5 ระดับความสำเร็จของการบริหารจัดการงานวิชาการ</t>
  </si>
  <si>
    <t>เพิ่มขึ้น 5%</t>
  </si>
  <si>
    <t>เพิ่มขึ้น 3.5%</t>
  </si>
  <si>
    <t>ชื่อหน่วยงาน : สำนักงานปศุสัตว์เขต 5</t>
  </si>
  <si>
    <t>เกษตรกรที่เป็น Smart Farmer ด้านปศุสัตว์ ร้อยละ 65</t>
  </si>
  <si>
    <t>6. ระดับความสำเร็จของการดำเนินการตามมาตรการประหยัดพลังงานและน้ำของหน่วยงาน</t>
  </si>
  <si>
    <t xml:space="preserve">   2.1 ระดับความสำเร็จการจัดทำงบประมาณรายจ่ายประจำปีงบประมาณ พ.ศ. 2560</t>
  </si>
  <si>
    <t xml:space="preserve">6%
</t>
  </si>
  <si>
    <t>ร้อยละ 65</t>
  </si>
  <si>
    <t>ร้อยละ 61</t>
  </si>
  <si>
    <t xml:space="preserve">   2.6 ระดับความสำเร็จของการดำเนินการย้ายฝากตัวอ่อนแพะ  </t>
  </si>
  <si>
    <t>65 ขอบข่าย (เดิม 60 ขอบข่ายและยื่นใหม่ 5 ขอบข่ย)</t>
  </si>
  <si>
    <t>ชื่อหน่วยงาน : สำนักงานปศุสัตว์เขต 6</t>
  </si>
  <si>
    <t>7. ระดับความสำเร็จของการปรับปรุงกระบวนงานของหน่วยงาน</t>
  </si>
  <si>
    <t>จำนวนมูลหนี้ลดลงร้อยละ 0.7</t>
  </si>
  <si>
    <t>ร้อยละ 0.7</t>
  </si>
  <si>
    <t xml:space="preserve">สามารถปิดโครงการได้ 7% ของจำนวนโครงการทั้งหมด
</t>
  </si>
  <si>
    <t>ร้อยละ 7</t>
  </si>
  <si>
    <t>ร้อยละ 70</t>
  </si>
  <si>
    <t>2,700 ราย (โครงการหลวง 1,400 ราย และพื้นที่เฉพาะ 1,300 ราย)</t>
  </si>
  <si>
    <t>4,700 ราย</t>
  </si>
  <si>
    <t xml:space="preserve">   2.7 ระดับความสำเร็จของการดำเนินโครงการสร้างพันธุ์โคเนื้อคุณภาพ “ไทย-แบล็ค”</t>
  </si>
  <si>
    <t xml:space="preserve">   2.1 ระดับความสำเร็จของการบริหารจัดการขอบข่ายให้ได้มาตรฐาน ISO 17025</t>
  </si>
  <si>
    <t>477,130 ตัวอย่าง</t>
  </si>
  <si>
    <t>ร้อยละ 100 (247,512 ตัวอย่างตามเอกสารงบประมาณรายจ่าย)</t>
  </si>
  <si>
    <t xml:space="preserve">   2.3 ระดับความสำเร็จของการบริหารจัดการขอบข่ายให้ได้มาตรฐาน ISO 17025</t>
  </si>
  <si>
    <t>เพิ่มขึ้น 7%</t>
  </si>
  <si>
    <t>ชื่อหน่วยงาน : สำนักงานปศุสัตว์เขต 7</t>
  </si>
  <si>
    <t>ร้อยละ 80</t>
  </si>
  <si>
    <t>เกษตรกรกลุ่มเป้าหมายฯ ร้อยละ 80 และมีระดับภูมิคุ้มกันไก่พื้นเมืองไม่น้อยกว่าร้อยละ 35</t>
  </si>
  <si>
    <t>8. ระดับความสำเร็จของการควบคุมภายในและการบริหารความเสี่ยงของหน่วยงาน</t>
  </si>
  <si>
    <t xml:space="preserve">ร้อยละ 80 
และมีระดับภูมิคุ้มกันไก่พื้นเมืองไม่น้อยกว่าร้อยละ 35
</t>
  </si>
  <si>
    <t>28 เรื่อง</t>
  </si>
  <si>
    <t>ร้อยละ 85</t>
  </si>
  <si>
    <t>ร้อยละ 80 (หน่วยงานส่วนกลางกรมปศุสัตว์ดำเนินการจัดฝึกอบรมผ่านตามหลักเกณฑ์การประกันคุณภาพการฝึกอบรมกรมปศุสัตว์)</t>
  </si>
  <si>
    <t>8 ข้อ</t>
  </si>
  <si>
    <t>ความพึงพอใจของผู้เข้าประชุมร้อยละ 80</t>
  </si>
  <si>
    <t>8,150 รายตามเอกสารงบประมาณรายจ่าย</t>
  </si>
  <si>
    <t xml:space="preserve">   2.8 ระดับความสำเร็จในการบริหารจัดการงานวิจัยของหน่วยงาน</t>
  </si>
  <si>
    <t>ตามเอกสารงบประมาณรายจ่าย  1,800 ราย</t>
  </si>
  <si>
    <t>ตามเอกสารงบประมาณรายจ่าย 58,000 ตัน</t>
  </si>
  <si>
    <t>3,800 ตัวอย่าง</t>
  </si>
  <si>
    <t>88 ขอบข่าย</t>
  </si>
  <si>
    <t xml:space="preserve">   1.1.1 ร้อยละของจำนวนศูนย์รวบรวมน้ำนมดิบที่ได้รับรองมาตรฐานสินค้าเกษตร (มกษ.6401-2548)</t>
  </si>
  <si>
    <t>ชื่อหน่วยงาน : สำนักงานปศุสัตว์เขต 8</t>
  </si>
  <si>
    <t>เป้าหมาย ปี 2559</t>
  </si>
  <si>
    <t>เกษตรกรกลุ่มเป้าหมายที่มีการปรับระบบการเลี้ยงไก่พื้นเมือง ร้อยละ 90 และมีระดับภูมิคุ้มกันไก่พื้นเมืองไม่น้อยกว่าร้อยละ 40</t>
  </si>
  <si>
    <t xml:space="preserve">เกษตรกรกลุ่มเป้าหมายฯ 90 
และมีระดับภูมิคุ้มกันไก่พื้นเมืองไม่น้อยกว่าร้อยละ 40
</t>
  </si>
  <si>
    <t>ความพึงพอใจของผู้รับบริการและผู้มีส่วนได้ส่วนเสียฯ มากกว่าหรือเท่ากับร้อยละ 90</t>
  </si>
  <si>
    <t>ร้อยละ 90</t>
  </si>
  <si>
    <t>ร้อยละ 98</t>
  </si>
  <si>
    <t>ร้อยละ 96</t>
  </si>
  <si>
    <t>9. ระดับความสำเร็จของการพัฒนาบุคลากรของหน่วยงาน</t>
  </si>
  <si>
    <t>ร้อยละ 100 ของการออกกฎหมายลำดับรองตาม พ.ร.บ. แล้วเสร็จภายใน ก.ย. 59</t>
  </si>
  <si>
    <t xml:space="preserve">ร้อยละ 90 
และมีระดับภูมิคุ้มกันไก่พื้นเมืองไม่น้อยกว่าร้อยละ 40
</t>
  </si>
  <si>
    <t xml:space="preserve">   2.1 ระดับความสำเร็จของการตรวจสอบภายในตามแผนการตรวจสอบ ประจำปี 2559</t>
  </si>
  <si>
    <t>ผลสำเร็จการปรับปรุงแก้ไข/ตามผลได้แล้วเสร็จ ร้อยละ 90</t>
  </si>
  <si>
    <t xml:space="preserve">ร้อยละ 80 (รายงานสรุปผลการปฏิบัติงาน 3 ครั้ง และมีสาระสำคัญครบถ้วน 
(มิ.ย.-ก.ย.59)
</t>
  </si>
  <si>
    <t>ผลของงบประมาณที่ได้รับการจัดสรรปี 2560 &gt; ปี 2559</t>
  </si>
  <si>
    <t xml:space="preserve">ร้อยละ 95 ของหน่วยงานที่ดำเนินการจัดกิจกรรมตามแผนกลยุทธ์การพัฒนาคุณภาพชีวิตบุคลากร
กรมปศุสัตว์ครบทุกมิติ
</t>
  </si>
  <si>
    <t>ร้อยละ 95</t>
  </si>
  <si>
    <t>ผลคะแนนของตัวชี้วัดตามคำรับรองฯ เท่ากับ 5 คะแนน                      - งบประมาณรายจ่ายลงทุน ร้อยละ 87
- งบประมาณรายจ่ายภาพรวมร้อยละ 96</t>
  </si>
  <si>
    <t>ผลคะแนน คำรับรองฯกรมปศุสัตว์ปี 2559 มากกว่าปี 2558</t>
  </si>
  <si>
    <t>คะแนนปี 2559 = คะแนนปี 2558</t>
  </si>
  <si>
    <t>คะแนนปี 2559 &gt;คะแนนปี 2558</t>
  </si>
  <si>
    <t>ผลสำรวจความพึงพอใจร้อยละ 90</t>
  </si>
  <si>
    <t>9,000 ราย/9,000 ตัว</t>
  </si>
  <si>
    <t>649,000 โด๊ส</t>
  </si>
  <si>
    <t>1.7956 ล้านตัว (ตามเอกสารงบปประมาณรายจ่าย)</t>
  </si>
  <si>
    <t xml:space="preserve">1. ดำเนินการ 35 เรื่อง
2. ถ่ายทอด 19 เรื่อง
3. เสนอโครงการวิจัยปี 2561 75 เรื่อง
</t>
  </si>
  <si>
    <t>ร้อยละ 91.39</t>
  </si>
  <si>
    <t>ร้อยละ 90.10</t>
  </si>
  <si>
    <t>ร้อยละ 97.54</t>
  </si>
  <si>
    <t>ร้อยละ 97.84</t>
  </si>
  <si>
    <t>ร้อยละ 98.14</t>
  </si>
  <si>
    <t>ร้อยละ 90 (เป้าหมายจำนวนฟาร์มสุกรที่เข้าตรวจ 5,000 ฟาร์ม)</t>
  </si>
  <si>
    <t>ชื่อหน่วยงาน : สำนักงานปศุสัตว์เขต 9</t>
  </si>
  <si>
    <t>ผลการดำเนินงาน</t>
  </si>
  <si>
    <t>ค่าคะแนนที่ได้</t>
  </si>
  <si>
    <t>ค่าคะแนนถ่วงน้ำหนัก</t>
  </si>
  <si>
    <t>สรุปผลการปฏิบัติราชการตามคำรับรองการปฏิบัติราชการภายในกรมปศุสัตว์</t>
  </si>
  <si>
    <r>
      <t xml:space="preserve">                                                              ประจำปีงบประมาณ พ.ศ. 2559                               รอบ </t>
    </r>
    <r>
      <rPr>
        <b/>
        <sz val="14"/>
        <rFont val="Wingdings 2"/>
        <family val="1"/>
      </rPr>
      <t>R</t>
    </r>
    <r>
      <rPr>
        <b/>
        <sz val="14"/>
        <rFont val="TH SarabunPSK"/>
        <family val="2"/>
      </rPr>
      <t xml:space="preserve">6  </t>
    </r>
    <r>
      <rPr>
        <b/>
        <sz val="14"/>
        <rFont val="Wingdings 2"/>
        <family val="1"/>
      </rPr>
      <t>£</t>
    </r>
    <r>
      <rPr>
        <b/>
        <sz val="14"/>
        <rFont val="TH SarabunPSK"/>
        <family val="2"/>
      </rPr>
      <t xml:space="preserve">9  </t>
    </r>
    <r>
      <rPr>
        <b/>
        <sz val="14"/>
        <rFont val="Wingdings 2"/>
        <family val="1"/>
      </rPr>
      <t>£</t>
    </r>
    <r>
      <rPr>
        <b/>
        <sz val="14"/>
        <rFont val="TH SarabunPSK"/>
        <family val="2"/>
      </rPr>
      <t>12 เดือน</t>
    </r>
  </si>
  <si>
    <t>ผลการสำรวจความพึงพอใจของผู้ใช้งานระบบฐานข้อมูลบุคลากร ร้อยละ 90</t>
  </si>
  <si>
    <t>ร้อยละ 100 (รายงานสรุปผลการปฏิบัติงานให้เข้าใจง่าย น่าสนใจ และเผยแพร่ส่วนที่เป็นสาระสำคัญให้หน่วยรับตรวจและผู้เกี่ยวข้องทราบ)</t>
  </si>
  <si>
    <t>จำนวนเรื่องที่ดำเนินการแล้วเสร็จภายในระยะเวลาที่กำหนดเทียบกับจำนวนเรื่องที่เข้ามาทั้งหมด 
(ร้อยละ 100)</t>
  </si>
  <si>
    <t>เกษตรกรกลุ่มเป้าหมายฯ 90 
และมีระดับภูมิคุ้มกันไก่พื้นเมืองไม่น้อยกว่าร้อยละ 40</t>
  </si>
  <si>
    <t xml:space="preserve">   1.1.1 ร้อยละของจำนวนโคพันธุ์เนื้อและลูกผสมคุณภาพที่เพิ่มขึ้น</t>
  </si>
  <si>
    <t>ตัวชี้วัดร่วมระหว่าง สพพ. สทป. และ ศทส.</t>
  </si>
  <si>
    <t>20 กลุ่ม/
กลุ่มละ 20 ราย/
รายละ 5 ตัว</t>
  </si>
  <si>
    <t>26,800 ราย
ตามเอกสารงบประมาณรายจ่าย</t>
  </si>
  <si>
    <t>≥ร้อยละ 100 ของเกษตรกรที่ได้รับบริการ
และ 
≥ร้อยละ 100 ของจำนวนสัตว์ที่ขอรับบริการ</t>
  </si>
  <si>
    <t>ร้อยละ 100 ของเกษตรกรที่ได้รับบริการ
และร้อยละ 100 ของจำนวนสัตว์ที่ขอรับบริการ</t>
  </si>
  <si>
    <t>1) มีพ่อพันธุ์โคนมพันธุ์ทรอปิคอลโฮลสไตน์ที่ผ่านการทดสอบจำนวน 5 ตัว 2) มีจำนวนของลูกสาวที่ได้รับการเก็บข้อมูลของพ่อพันธุ์จำนวน 45 ตัว</t>
  </si>
  <si>
    <t xml:space="preserve">   2.6 ระดับความสำเร็จในการบริหารจัดการงานวิจัยของหน่วยงาน</t>
  </si>
  <si>
    <t xml:space="preserve">   1.1.3 ร้อยละของจำนวนโคพันธุ์เนื้อและลูกผสมคุณภาพที่เพิ่มขึ้น</t>
  </si>
  <si>
    <t>เผยแพร่ รอบที่ 1 มี.ค. (0.5 คะแนน =เผยแพร่ภายใน 15 เม.ย.)
รอบที่ 2
ก.ย. (0.5 คะแนน =เผยแพร่ภายใน 15 ต.ค.)</t>
  </si>
  <si>
    <r>
      <rPr>
        <b/>
        <sz val="15"/>
        <rFont val="TH SarabunPSK"/>
        <family val="2"/>
      </rPr>
      <t>ผู้รายงาน</t>
    </r>
    <r>
      <rPr>
        <sz val="15"/>
        <rFont val="TH SarabunPSK"/>
        <family val="2"/>
      </rPr>
      <t xml:space="preserve">  ……………………………………...</t>
    </r>
  </si>
  <si>
    <r>
      <rPr>
        <b/>
        <sz val="15"/>
        <rFont val="TH SarabunPSK"/>
        <family val="2"/>
      </rPr>
      <t>ตำแหน่ง</t>
    </r>
    <r>
      <rPr>
        <sz val="15"/>
        <rFont val="TH SarabunPSK"/>
        <family val="2"/>
      </rPr>
      <t xml:space="preserve">  ……………………………………...   โทรศัพท์ ………………………………………</t>
    </r>
  </si>
  <si>
    <r>
      <t>หมายเหตุ</t>
    </r>
    <r>
      <rPr>
        <sz val="15"/>
        <rFont val="TH SarabunPSK"/>
        <family val="2"/>
      </rPr>
      <t xml:space="preserve"> : หากตัวชี้วัดใดไม่สามารถรายงานผลได้ภายในกำหนด  เนื่องจากเป็นตัวชี้วัดที่ใช้ข้อมูลจากส่วนกลาง หรือจัดเก็บข้อมูลไม่ทัน ฯลฯ</t>
    </r>
  </si>
  <si>
    <t xml:space="preserve"> ให้ใส่ค่าคะแนนที่ได้ เท่ากับ 1 ก่อน </t>
  </si>
  <si>
    <r>
      <rPr>
        <b/>
        <sz val="15"/>
        <rFont val="TH SarabunPSK"/>
        <family val="2"/>
      </rPr>
      <t>รายงาน</t>
    </r>
    <r>
      <rPr>
        <sz val="15"/>
        <rFont val="TH SarabunPSK"/>
        <family val="2"/>
      </rPr>
      <t xml:space="preserve">  ณ วันที่  …..  เดือน  ………………..  พ.ศ. 2559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</si>
</sst>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  <numFmt numFmtId="188" formatCode="0.0"/>
    <numFmt numFmtId="189" formatCode="0.000"/>
    <numFmt numFmtId="190" formatCode="0.0000"/>
    <numFmt numFmtId="191" formatCode="0.00000"/>
    <numFmt numFmtId="192" formatCode="0.000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4"/>
      <color indexed="3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b/>
      <sz val="13"/>
      <name val="TH SarabunPSK"/>
      <family val="2"/>
    </font>
    <font>
      <b/>
      <sz val="14"/>
      <name val="Wingdings 2"/>
      <family val="1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1" fontId="57" fillId="33" borderId="10" xfId="0" applyNumberFormat="1" applyFont="1" applyFill="1" applyBorder="1" applyAlignment="1">
      <alignment horizontal="center" vertical="top"/>
    </xf>
    <xf numFmtId="1" fontId="58" fillId="5" borderId="10" xfId="0" applyNumberFormat="1" applyFont="1" applyFill="1" applyBorder="1" applyAlignment="1">
      <alignment horizontal="center" vertical="top"/>
    </xf>
    <xf numFmtId="1" fontId="57" fillId="5" borderId="10" xfId="0" applyNumberFormat="1" applyFont="1" applyFill="1" applyBorder="1" applyAlignment="1">
      <alignment horizontal="center" vertical="top"/>
    </xf>
    <xf numFmtId="1" fontId="58" fillId="0" borderId="10" xfId="0" applyNumberFormat="1" applyFont="1" applyFill="1" applyBorder="1" applyAlignment="1">
      <alignment horizontal="center" vertical="top"/>
    </xf>
    <xf numFmtId="1" fontId="58" fillId="0" borderId="10" xfId="0" applyNumberFormat="1" applyFont="1" applyBorder="1" applyAlignment="1">
      <alignment horizontal="center" vertical="top"/>
    </xf>
    <xf numFmtId="1" fontId="58" fillId="12" borderId="10" xfId="0" applyNumberFormat="1" applyFont="1" applyFill="1" applyBorder="1" applyAlignment="1">
      <alignment horizontal="center" vertical="top"/>
    </xf>
    <xf numFmtId="1" fontId="57" fillId="34" borderId="10" xfId="0" applyNumberFormat="1" applyFont="1" applyFill="1" applyBorder="1" applyAlignment="1">
      <alignment horizontal="center" vertical="top"/>
    </xf>
    <xf numFmtId="1" fontId="57" fillId="15" borderId="10" xfId="0" applyNumberFormat="1" applyFont="1" applyFill="1" applyBorder="1" applyAlignment="1">
      <alignment horizontal="center" vertical="top"/>
    </xf>
    <xf numFmtId="1" fontId="57" fillId="14" borderId="10" xfId="0" applyNumberFormat="1" applyFont="1" applyFill="1" applyBorder="1" applyAlignment="1">
      <alignment horizontal="center" vertical="top"/>
    </xf>
    <xf numFmtId="1" fontId="57" fillId="14" borderId="10" xfId="0" applyNumberFormat="1" applyFont="1" applyFill="1" applyBorder="1" applyAlignment="1">
      <alignment horizontal="center" vertical="top"/>
    </xf>
    <xf numFmtId="2" fontId="59" fillId="0" borderId="10" xfId="0" applyNumberFormat="1" applyFont="1" applyBorder="1" applyAlignment="1">
      <alignment horizontal="center" vertical="top" wrapText="1"/>
    </xf>
    <xf numFmtId="2" fontId="58" fillId="14" borderId="10" xfId="0" applyNumberFormat="1" applyFont="1" applyFill="1" applyBorder="1" applyAlignment="1">
      <alignment vertical="top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/>
    </xf>
    <xf numFmtId="2" fontId="58" fillId="0" borderId="0" xfId="0" applyNumberFormat="1" applyFont="1" applyAlignment="1">
      <alignment vertical="top"/>
    </xf>
    <xf numFmtId="2" fontId="57" fillId="33" borderId="10" xfId="0" applyNumberFormat="1" applyFont="1" applyFill="1" applyBorder="1" applyAlignment="1">
      <alignment vertical="top"/>
    </xf>
    <xf numFmtId="2" fontId="57" fillId="33" borderId="10" xfId="0" applyNumberFormat="1" applyFont="1" applyFill="1" applyBorder="1" applyAlignment="1">
      <alignment horizontal="center" vertical="top"/>
    </xf>
    <xf numFmtId="2" fontId="58" fillId="5" borderId="10" xfId="0" applyNumberFormat="1" applyFont="1" applyFill="1" applyBorder="1" applyAlignment="1">
      <alignment vertical="top" wrapText="1"/>
    </xf>
    <xf numFmtId="2" fontId="58" fillId="5" borderId="10" xfId="0" applyNumberFormat="1" applyFont="1" applyFill="1" applyBorder="1" applyAlignment="1">
      <alignment horizontal="center" vertical="top"/>
    </xf>
    <xf numFmtId="2" fontId="57" fillId="5" borderId="10" xfId="0" applyNumberFormat="1" applyFont="1" applyFill="1" applyBorder="1" applyAlignment="1">
      <alignment horizontal="center" vertical="top"/>
    </xf>
    <xf numFmtId="2" fontId="58" fillId="0" borderId="10" xfId="0" applyNumberFormat="1" applyFont="1" applyFill="1" applyBorder="1" applyAlignment="1">
      <alignment vertical="top" wrapText="1"/>
    </xf>
    <xf numFmtId="2" fontId="58" fillId="0" borderId="10" xfId="0" applyNumberFormat="1" applyFont="1" applyFill="1" applyBorder="1" applyAlignment="1">
      <alignment horizontal="center" vertical="top"/>
    </xf>
    <xf numFmtId="2" fontId="57" fillId="0" borderId="10" xfId="0" applyNumberFormat="1" applyFont="1" applyFill="1" applyBorder="1" applyAlignment="1">
      <alignment horizontal="center" vertical="top"/>
    </xf>
    <xf numFmtId="2" fontId="58" fillId="0" borderId="10" xfId="0" applyNumberFormat="1" applyFont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Border="1" applyAlignment="1">
      <alignment horizontal="center" vertical="top" wrapText="1"/>
    </xf>
    <xf numFmtId="2" fontId="58" fillId="12" borderId="10" xfId="0" applyNumberFormat="1" applyFont="1" applyFill="1" applyBorder="1" applyAlignment="1">
      <alignment vertical="top" wrapText="1"/>
    </xf>
    <xf numFmtId="2" fontId="58" fillId="12" borderId="10" xfId="0" applyNumberFormat="1" applyFont="1" applyFill="1" applyBorder="1" applyAlignment="1">
      <alignment horizontal="center" vertical="top"/>
    </xf>
    <xf numFmtId="2" fontId="58" fillId="12" borderId="11" xfId="0" applyNumberFormat="1" applyFont="1" applyFill="1" applyBorder="1" applyAlignment="1">
      <alignment horizontal="center" vertical="top"/>
    </xf>
    <xf numFmtId="2" fontId="60" fillId="0" borderId="10" xfId="0" applyNumberFormat="1" applyFont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58" fillId="0" borderId="0" xfId="0" applyNumberFormat="1" applyFont="1" applyAlignment="1">
      <alignment horizontal="center" vertical="top" wrapText="1"/>
    </xf>
    <xf numFmtId="2" fontId="58" fillId="0" borderId="10" xfId="0" applyNumberFormat="1" applyFont="1" applyBorder="1" applyAlignment="1">
      <alignment horizontal="left" vertical="top" wrapText="1"/>
    </xf>
    <xf numFmtId="2" fontId="61" fillId="0" borderId="10" xfId="0" applyNumberFormat="1" applyFont="1" applyBorder="1" applyAlignment="1">
      <alignment horizontal="center" vertical="top" wrapText="1"/>
    </xf>
    <xf numFmtId="2" fontId="57" fillId="34" borderId="10" xfId="0" applyNumberFormat="1" applyFont="1" applyFill="1" applyBorder="1" applyAlignment="1">
      <alignment vertical="top"/>
    </xf>
    <xf numFmtId="2" fontId="57" fillId="34" borderId="10" xfId="0" applyNumberFormat="1" applyFont="1" applyFill="1" applyBorder="1" applyAlignment="1">
      <alignment horizontal="center" vertical="top"/>
    </xf>
    <xf numFmtId="2" fontId="57" fillId="15" borderId="10" xfId="0" applyNumberFormat="1" applyFont="1" applyFill="1" applyBorder="1" applyAlignment="1">
      <alignment horizontal="center" vertical="top"/>
    </xf>
    <xf numFmtId="2" fontId="62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2" fontId="8" fillId="0" borderId="10" xfId="0" applyNumberFormat="1" applyFont="1" applyBorder="1" applyAlignment="1">
      <alignment horizontal="center" vertical="top" wrapText="1"/>
    </xf>
    <xf numFmtId="2" fontId="58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horizontal="center" vertical="top"/>
    </xf>
    <xf numFmtId="2" fontId="58" fillId="0" borderId="0" xfId="0" applyNumberFormat="1" applyFont="1" applyAlignment="1">
      <alignment vertical="top" wrapText="1"/>
    </xf>
    <xf numFmtId="2" fontId="59" fillId="0" borderId="0" xfId="0" applyNumberFormat="1" applyFont="1" applyAlignment="1">
      <alignment horizontal="center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58" fillId="0" borderId="12" xfId="0" applyNumberFormat="1" applyFont="1" applyBorder="1" applyAlignment="1">
      <alignment vertical="top" wrapText="1"/>
    </xf>
    <xf numFmtId="2" fontId="58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61" fillId="0" borderId="0" xfId="0" applyNumberFormat="1" applyFont="1" applyFill="1" applyAlignment="1">
      <alignment vertical="top"/>
    </xf>
    <xf numFmtId="2" fontId="60" fillId="0" borderId="10" xfId="0" applyNumberFormat="1" applyFont="1" applyFill="1" applyBorder="1" applyAlignment="1">
      <alignment horizontal="center" vertical="top" wrapText="1"/>
    </xf>
    <xf numFmtId="2" fontId="60" fillId="0" borderId="10" xfId="0" applyNumberFormat="1" applyFont="1" applyBorder="1" applyAlignment="1">
      <alignment horizontal="left" vertical="top" wrapText="1"/>
    </xf>
    <xf numFmtId="2" fontId="58" fillId="0" borderId="10" xfId="0" applyNumberFormat="1" applyFont="1" applyBorder="1" applyAlignment="1">
      <alignment vertical="top"/>
    </xf>
    <xf numFmtId="1" fontId="58" fillId="0" borderId="0" xfId="0" applyNumberFormat="1" applyFont="1" applyAlignment="1">
      <alignment vertical="top"/>
    </xf>
    <xf numFmtId="1" fontId="57" fillId="14" borderId="10" xfId="0" applyNumberFormat="1" applyFont="1" applyFill="1" applyBorder="1" applyAlignment="1">
      <alignment horizontal="center" vertical="top" wrapText="1"/>
    </xf>
    <xf numFmtId="0" fontId="10" fillId="14" borderId="10" xfId="35" applyFont="1" applyFill="1" applyBorder="1" applyAlignment="1">
      <alignment horizontal="center" vertical="top" wrapText="1"/>
      <protection/>
    </xf>
    <xf numFmtId="2" fontId="57" fillId="15" borderId="10" xfId="0" applyNumberFormat="1" applyFont="1" applyFill="1" applyBorder="1" applyAlignment="1">
      <alignment vertical="top" wrapText="1"/>
    </xf>
    <xf numFmtId="190" fontId="57" fillId="33" borderId="10" xfId="0" applyNumberFormat="1" applyFont="1" applyFill="1" applyBorder="1" applyAlignment="1">
      <alignment horizontal="center" vertical="top"/>
    </xf>
    <xf numFmtId="190" fontId="57" fillId="5" borderId="10" xfId="0" applyNumberFormat="1" applyFont="1" applyFill="1" applyBorder="1" applyAlignment="1">
      <alignment horizontal="center" vertical="top"/>
    </xf>
    <xf numFmtId="190" fontId="57" fillId="0" borderId="10" xfId="0" applyNumberFormat="1" applyFont="1" applyFill="1" applyBorder="1" applyAlignment="1">
      <alignment horizontal="center" vertical="top"/>
    </xf>
    <xf numFmtId="190" fontId="5" fillId="0" borderId="10" xfId="0" applyNumberFormat="1" applyFont="1" applyFill="1" applyBorder="1" applyAlignment="1">
      <alignment horizontal="center" vertical="top" wrapText="1"/>
    </xf>
    <xf numFmtId="190" fontId="58" fillId="0" borderId="10" xfId="0" applyNumberFormat="1" applyFont="1" applyFill="1" applyBorder="1" applyAlignment="1">
      <alignment horizontal="center" vertical="top"/>
    </xf>
    <xf numFmtId="190" fontId="5" fillId="0" borderId="10" xfId="0" applyNumberFormat="1" applyFont="1" applyBorder="1" applyAlignment="1">
      <alignment horizontal="center" vertical="top" wrapText="1"/>
    </xf>
    <xf numFmtId="190" fontId="57" fillId="12" borderId="11" xfId="0" applyNumberFormat="1" applyFont="1" applyFill="1" applyBorder="1" applyAlignment="1">
      <alignment horizontal="center" vertical="top"/>
    </xf>
    <xf numFmtId="190" fontId="57" fillId="34" borderId="10" xfId="0" applyNumberFormat="1" applyFont="1" applyFill="1" applyBorder="1" applyAlignment="1">
      <alignment horizontal="center" vertical="top"/>
    </xf>
    <xf numFmtId="190" fontId="58" fillId="0" borderId="10" xfId="0" applyNumberFormat="1" applyFont="1" applyBorder="1" applyAlignment="1">
      <alignment horizontal="center" vertical="top"/>
    </xf>
    <xf numFmtId="190" fontId="57" fillId="15" borderId="10" xfId="0" applyNumberFormat="1" applyFont="1" applyFill="1" applyBorder="1" applyAlignment="1">
      <alignment horizontal="center" vertical="top"/>
    </xf>
    <xf numFmtId="190" fontId="58" fillId="0" borderId="10" xfId="0" applyNumberFormat="1" applyFont="1" applyBorder="1" applyAlignment="1">
      <alignment horizontal="center" vertical="top" wrapText="1"/>
    </xf>
    <xf numFmtId="190" fontId="58" fillId="14" borderId="10" xfId="0" applyNumberFormat="1" applyFont="1" applyFill="1" applyBorder="1" applyAlignment="1">
      <alignment vertical="top"/>
    </xf>
    <xf numFmtId="190" fontId="57" fillId="14" borderId="10" xfId="0" applyNumberFormat="1" applyFont="1" applyFill="1" applyBorder="1" applyAlignment="1">
      <alignment vertical="top"/>
    </xf>
    <xf numFmtId="188" fontId="58" fillId="0" borderId="10" xfId="0" applyNumberFormat="1" applyFont="1" applyBorder="1" applyAlignment="1">
      <alignment horizontal="center" vertical="top"/>
    </xf>
    <xf numFmtId="188" fontId="57" fillId="14" borderId="10" xfId="0" applyNumberFormat="1" applyFont="1" applyFill="1" applyBorder="1" applyAlignment="1">
      <alignment horizontal="center" vertical="top"/>
    </xf>
    <xf numFmtId="188" fontId="57" fillId="33" borderId="10" xfId="0" applyNumberFormat="1" applyFont="1" applyFill="1" applyBorder="1" applyAlignment="1">
      <alignment horizontal="center" vertical="top"/>
    </xf>
    <xf numFmtId="188" fontId="58" fillId="5" borderId="10" xfId="0" applyNumberFormat="1" applyFont="1" applyFill="1" applyBorder="1" applyAlignment="1">
      <alignment horizontal="center" vertical="top"/>
    </xf>
    <xf numFmtId="188" fontId="58" fillId="0" borderId="10" xfId="0" applyNumberFormat="1" applyFont="1" applyFill="1" applyBorder="1" applyAlignment="1">
      <alignment horizontal="center" vertical="top"/>
    </xf>
    <xf numFmtId="188" fontId="58" fillId="12" borderId="10" xfId="0" applyNumberFormat="1" applyFont="1" applyFill="1" applyBorder="1" applyAlignment="1">
      <alignment horizontal="center" vertical="top"/>
    </xf>
    <xf numFmtId="188" fontId="57" fillId="34" borderId="10" xfId="0" applyNumberFormat="1" applyFont="1" applyFill="1" applyBorder="1" applyAlignment="1">
      <alignment horizontal="center" vertical="top"/>
    </xf>
    <xf numFmtId="188" fontId="57" fillId="15" borderId="10" xfId="0" applyNumberFormat="1" applyFont="1" applyFill="1" applyBorder="1" applyAlignment="1">
      <alignment horizontal="center" vertical="top"/>
    </xf>
    <xf numFmtId="188" fontId="58" fillId="0" borderId="0" xfId="0" applyNumberFormat="1" applyFont="1" applyAlignment="1">
      <alignment vertical="top"/>
    </xf>
    <xf numFmtId="1" fontId="5" fillId="0" borderId="10" xfId="0" applyNumberFormat="1" applyFont="1" applyBorder="1" applyAlignment="1">
      <alignment horizontal="center" vertical="top"/>
    </xf>
    <xf numFmtId="190" fontId="5" fillId="0" borderId="12" xfId="0" applyNumberFormat="1" applyFont="1" applyBorder="1" applyAlignment="1">
      <alignment horizontal="center" vertical="top" wrapText="1"/>
    </xf>
    <xf numFmtId="190" fontId="57" fillId="12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1" fontId="5" fillId="5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12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/>
    </xf>
    <xf numFmtId="1" fontId="2" fillId="15" borderId="10" xfId="0" applyNumberFormat="1" applyFont="1" applyFill="1" applyBorder="1" applyAlignment="1">
      <alignment horizontal="center" vertical="top"/>
    </xf>
    <xf numFmtId="1" fontId="2" fillId="14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vertical="top"/>
    </xf>
    <xf numFmtId="190" fontId="61" fillId="0" borderId="10" xfId="0" applyNumberFormat="1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vertical="top"/>
    </xf>
    <xf numFmtId="190" fontId="7" fillId="0" borderId="10" xfId="0" applyNumberFormat="1" applyFont="1" applyBorder="1" applyAlignment="1">
      <alignment horizontal="center" vertical="top" wrapText="1"/>
    </xf>
    <xf numFmtId="1" fontId="58" fillId="0" borderId="12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35" applyFont="1" applyFill="1" applyAlignment="1">
      <alignment vertical="center"/>
      <protection/>
    </xf>
    <xf numFmtId="0" fontId="58" fillId="0" borderId="0" xfId="0" applyFont="1" applyAlignment="1">
      <alignment vertical="top"/>
    </xf>
    <xf numFmtId="0" fontId="5" fillId="0" borderId="0" xfId="35" applyFont="1" applyFill="1" applyAlignment="1">
      <alignment horizontal="center" vertical="center"/>
      <protection/>
    </xf>
    <xf numFmtId="0" fontId="5" fillId="0" borderId="0" xfId="35" applyFont="1" applyFill="1">
      <alignment/>
      <protection/>
    </xf>
    <xf numFmtId="2" fontId="57" fillId="14" borderId="12" xfId="0" applyNumberFormat="1" applyFont="1" applyFill="1" applyBorder="1" applyAlignment="1">
      <alignment horizontal="center" vertical="top" wrapText="1"/>
    </xf>
    <xf numFmtId="2" fontId="57" fillId="14" borderId="11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1" fontId="57" fillId="14" borderId="13" xfId="0" applyNumberFormat="1" applyFont="1" applyFill="1" applyBorder="1" applyAlignment="1">
      <alignment horizontal="center" vertical="center" wrapText="1"/>
    </xf>
    <xf numFmtId="1" fontId="57" fillId="14" borderId="14" xfId="0" applyNumberFormat="1" applyFont="1" applyFill="1" applyBorder="1" applyAlignment="1">
      <alignment horizontal="center" vertical="center" wrapText="1"/>
    </xf>
    <xf numFmtId="1" fontId="57" fillId="14" borderId="15" xfId="0" applyNumberFormat="1" applyFont="1" applyFill="1" applyBorder="1" applyAlignment="1">
      <alignment horizontal="center" vertical="center" wrapText="1"/>
    </xf>
    <xf numFmtId="2" fontId="57" fillId="14" borderId="10" xfId="0" applyNumberFormat="1" applyFont="1" applyFill="1" applyBorder="1" applyAlignment="1">
      <alignment horizontal="center" vertical="top"/>
    </xf>
    <xf numFmtId="1" fontId="57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16" xfId="35" applyNumberFormat="1" applyFont="1" applyFill="1" applyBorder="1" applyAlignment="1">
      <alignment horizontal="left" vertical="top"/>
      <protection/>
    </xf>
    <xf numFmtId="2" fontId="57" fillId="14" borderId="10" xfId="0" applyNumberFormat="1" applyFont="1" applyFill="1" applyBorder="1" applyAlignment="1">
      <alignment horizontal="center" vertical="top" wrapText="1"/>
    </xf>
    <xf numFmtId="1" fontId="57" fillId="14" borderId="12" xfId="0" applyNumberFormat="1" applyFont="1" applyFill="1" applyBorder="1" applyAlignment="1">
      <alignment horizontal="center" vertical="top" wrapText="1"/>
    </xf>
    <xf numFmtId="1" fontId="57" fillId="14" borderId="11" xfId="0" applyNumberFormat="1" applyFont="1" applyFill="1" applyBorder="1" applyAlignment="1">
      <alignment horizontal="center" vertical="top" wrapText="1"/>
    </xf>
    <xf numFmtId="188" fontId="57" fillId="14" borderId="12" xfId="0" applyNumberFormat="1" applyFont="1" applyFill="1" applyBorder="1" applyAlignment="1">
      <alignment horizontal="center" vertical="top" wrapText="1"/>
    </xf>
    <xf numFmtId="188" fontId="57" fillId="14" borderId="11" xfId="0" applyNumberFormat="1" applyFont="1" applyFill="1" applyBorder="1" applyAlignment="1">
      <alignment horizontal="center" vertical="top" wrapText="1"/>
    </xf>
    <xf numFmtId="1" fontId="2" fillId="14" borderId="12" xfId="0" applyNumberFormat="1" applyFont="1" applyFill="1" applyBorder="1" applyAlignment="1">
      <alignment horizontal="center" vertical="top" wrapText="1"/>
    </xf>
    <xf numFmtId="1" fontId="2" fillId="14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31BF"/>
  </sheetPr>
  <dimension ref="A1:O41"/>
  <sheetViews>
    <sheetView workbookViewId="0" topLeftCell="A33">
      <selection activeCell="A37" sqref="A37:IV41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SUM(C7+C14)</f>
        <v>50</v>
      </c>
      <c r="D6" s="18"/>
      <c r="E6" s="18"/>
      <c r="F6" s="18"/>
      <c r="G6" s="18"/>
      <c r="H6" s="18"/>
      <c r="I6" s="18"/>
      <c r="J6" s="18"/>
      <c r="K6" s="64">
        <f>L6*C34/C6</f>
        <v>0</v>
      </c>
      <c r="L6" s="64">
        <f>SUM(L7,L14)</f>
        <v>0</v>
      </c>
      <c r="M6" s="18"/>
    </row>
    <row r="7" spans="1:13" ht="75">
      <c r="A7" s="19" t="s">
        <v>52</v>
      </c>
      <c r="B7" s="20"/>
      <c r="C7" s="2">
        <f>SUM(C8,C10)</f>
        <v>34</v>
      </c>
      <c r="D7" s="20"/>
      <c r="E7" s="21"/>
      <c r="F7" s="21"/>
      <c r="G7" s="21"/>
      <c r="H7" s="21"/>
      <c r="I7" s="21"/>
      <c r="J7" s="21"/>
      <c r="K7" s="65">
        <f>L7*C34/C7</f>
        <v>0</v>
      </c>
      <c r="L7" s="65">
        <f>SUM(L8,L10)</f>
        <v>0</v>
      </c>
      <c r="M7" s="21"/>
    </row>
    <row r="8" spans="1:13" ht="93.75">
      <c r="A8" s="22" t="s">
        <v>53</v>
      </c>
      <c r="B8" s="23"/>
      <c r="C8" s="4">
        <f>SUM(C9)</f>
        <v>10</v>
      </c>
      <c r="D8" s="23"/>
      <c r="E8" s="24"/>
      <c r="F8" s="24"/>
      <c r="G8" s="24"/>
      <c r="H8" s="24"/>
      <c r="I8" s="24"/>
      <c r="J8" s="24"/>
      <c r="K8" s="66">
        <f>L8*C34/C8</f>
        <v>0</v>
      </c>
      <c r="L8" s="66">
        <f>SUM(L9)</f>
        <v>0</v>
      </c>
      <c r="M8" s="24"/>
    </row>
    <row r="9" spans="1:13" ht="75">
      <c r="A9" s="25" t="s">
        <v>67</v>
      </c>
      <c r="B9" s="15" t="s">
        <v>6</v>
      </c>
      <c r="C9" s="5">
        <v>10</v>
      </c>
      <c r="D9" s="35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26"/>
      <c r="L9" s="67">
        <f>K9*C9/C34</f>
        <v>0</v>
      </c>
      <c r="M9" s="28" t="s">
        <v>7</v>
      </c>
    </row>
    <row r="10" spans="1:13" ht="56.25">
      <c r="A10" s="22" t="s">
        <v>96</v>
      </c>
      <c r="B10" s="23"/>
      <c r="C10" s="4">
        <f>SUM(C11:C13)</f>
        <v>24</v>
      </c>
      <c r="D10" s="23"/>
      <c r="E10" s="23"/>
      <c r="F10" s="23"/>
      <c r="G10" s="23"/>
      <c r="H10" s="23"/>
      <c r="I10" s="23"/>
      <c r="J10" s="23"/>
      <c r="K10" s="68">
        <f>L10*C34/C10</f>
        <v>0</v>
      </c>
      <c r="L10" s="68">
        <f>SUM(L11:L13)</f>
        <v>0</v>
      </c>
      <c r="M10" s="23"/>
    </row>
    <row r="11" spans="1:13" ht="76.5" customHeight="1">
      <c r="A11" s="25" t="s">
        <v>104</v>
      </c>
      <c r="B11" s="15" t="s">
        <v>6</v>
      </c>
      <c r="C11" s="5">
        <v>8</v>
      </c>
      <c r="D11" s="13" t="s">
        <v>105</v>
      </c>
      <c r="E11" s="26" t="s">
        <v>54</v>
      </c>
      <c r="F11" s="26" t="s">
        <v>98</v>
      </c>
      <c r="G11" s="26" t="s">
        <v>161</v>
      </c>
      <c r="H11" s="27" t="s">
        <v>251</v>
      </c>
      <c r="I11" s="27" t="s">
        <v>68</v>
      </c>
      <c r="J11" s="27"/>
      <c r="K11" s="69"/>
      <c r="L11" s="69">
        <f>K11*C11/C34</f>
        <v>0</v>
      </c>
      <c r="M11" s="15"/>
    </row>
    <row r="12" spans="1:15" ht="114" customHeight="1">
      <c r="A12" s="25" t="s">
        <v>106</v>
      </c>
      <c r="B12" s="15" t="s">
        <v>6</v>
      </c>
      <c r="C12" s="5">
        <v>8</v>
      </c>
      <c r="D12" s="34" t="s">
        <v>225</v>
      </c>
      <c r="E12" s="33" t="s">
        <v>54</v>
      </c>
      <c r="F12" s="33" t="s">
        <v>98</v>
      </c>
      <c r="G12" s="46" t="s">
        <v>161</v>
      </c>
      <c r="H12" s="47" t="s">
        <v>167</v>
      </c>
      <c r="I12" s="47" t="s">
        <v>226</v>
      </c>
      <c r="J12" s="47"/>
      <c r="K12" s="87"/>
      <c r="L12" s="69">
        <f>K12*C12/C34</f>
        <v>0</v>
      </c>
      <c r="M12" s="48"/>
      <c r="O12" s="49"/>
    </row>
    <row r="13" spans="1:15" ht="163.5" customHeight="1">
      <c r="A13" s="25" t="s">
        <v>168</v>
      </c>
      <c r="B13" s="15" t="s">
        <v>6</v>
      </c>
      <c r="C13" s="5">
        <v>8</v>
      </c>
      <c r="D13" s="50" t="s">
        <v>169</v>
      </c>
      <c r="E13" s="33" t="s">
        <v>54</v>
      </c>
      <c r="F13" s="33" t="s">
        <v>98</v>
      </c>
      <c r="G13" s="33" t="s">
        <v>161</v>
      </c>
      <c r="H13" s="26" t="s">
        <v>276</v>
      </c>
      <c r="I13" s="27" t="s">
        <v>170</v>
      </c>
      <c r="J13" s="27"/>
      <c r="K13" s="69"/>
      <c r="L13" s="69">
        <f>K13*C13/C34</f>
        <v>0</v>
      </c>
      <c r="M13" s="28" t="s">
        <v>10</v>
      </c>
      <c r="O13" s="49"/>
    </row>
    <row r="14" spans="1:13" ht="56.25">
      <c r="A14" s="29" t="s">
        <v>99</v>
      </c>
      <c r="B14" s="30"/>
      <c r="C14" s="6">
        <f>SUM(C15:C17)</f>
        <v>16</v>
      </c>
      <c r="D14" s="30"/>
      <c r="E14" s="30"/>
      <c r="F14" s="30"/>
      <c r="G14" s="31"/>
      <c r="H14" s="31"/>
      <c r="I14" s="31"/>
      <c r="J14" s="31"/>
      <c r="K14" s="70">
        <f>L14*C34/C14</f>
        <v>0</v>
      </c>
      <c r="L14" s="70">
        <f>SUM(L15,L16,L17)</f>
        <v>0</v>
      </c>
      <c r="M14" s="31"/>
    </row>
    <row r="15" spans="1:13" ht="138">
      <c r="A15" s="25" t="s">
        <v>107</v>
      </c>
      <c r="B15" s="15" t="s">
        <v>6</v>
      </c>
      <c r="C15" s="5">
        <v>5</v>
      </c>
      <c r="D15" s="32" t="s">
        <v>303</v>
      </c>
      <c r="E15" s="33" t="s">
        <v>54</v>
      </c>
      <c r="F15" s="33" t="s">
        <v>98</v>
      </c>
      <c r="G15" s="33" t="s">
        <v>161</v>
      </c>
      <c r="H15" s="27" t="s">
        <v>277</v>
      </c>
      <c r="I15" s="27" t="s">
        <v>304</v>
      </c>
      <c r="J15" s="27"/>
      <c r="K15" s="27"/>
      <c r="L15" s="69">
        <f>K15*C15/C34</f>
        <v>0</v>
      </c>
      <c r="M15" s="28"/>
    </row>
    <row r="16" spans="1:13" ht="93.75">
      <c r="A16" s="25" t="s">
        <v>108</v>
      </c>
      <c r="B16" s="15" t="s">
        <v>6</v>
      </c>
      <c r="C16" s="5">
        <v>6</v>
      </c>
      <c r="D16" s="35" t="s">
        <v>326</v>
      </c>
      <c r="E16" s="33" t="s">
        <v>54</v>
      </c>
      <c r="F16" s="33" t="s">
        <v>98</v>
      </c>
      <c r="G16" s="33" t="s">
        <v>161</v>
      </c>
      <c r="H16" s="27" t="s">
        <v>272</v>
      </c>
      <c r="I16" s="27" t="s">
        <v>293</v>
      </c>
      <c r="J16" s="27"/>
      <c r="K16" s="27"/>
      <c r="L16" s="69">
        <f>K16*C16/C34</f>
        <v>0</v>
      </c>
      <c r="M16" s="32"/>
    </row>
    <row r="17" spans="1:13" ht="138">
      <c r="A17" s="36" t="s">
        <v>171</v>
      </c>
      <c r="B17" s="15" t="s">
        <v>6</v>
      </c>
      <c r="C17" s="5">
        <v>5</v>
      </c>
      <c r="D17" s="32" t="s">
        <v>278</v>
      </c>
      <c r="E17" s="33" t="s">
        <v>54</v>
      </c>
      <c r="F17" s="33" t="s">
        <v>98</v>
      </c>
      <c r="G17" s="33" t="s">
        <v>161</v>
      </c>
      <c r="H17" s="27" t="s">
        <v>262</v>
      </c>
      <c r="I17" s="27" t="s">
        <v>272</v>
      </c>
      <c r="J17" s="27"/>
      <c r="K17" s="27"/>
      <c r="L17" s="69">
        <f>K17*C17/C34</f>
        <v>0</v>
      </c>
      <c r="M17" s="37"/>
    </row>
    <row r="18" spans="1:13" ht="18.75">
      <c r="A18" s="38" t="s">
        <v>101</v>
      </c>
      <c r="B18" s="39"/>
      <c r="C18" s="7">
        <f>SUM(C19)</f>
        <v>10</v>
      </c>
      <c r="D18" s="39"/>
      <c r="E18" s="39"/>
      <c r="F18" s="39"/>
      <c r="G18" s="39"/>
      <c r="H18" s="39"/>
      <c r="I18" s="39"/>
      <c r="J18" s="39"/>
      <c r="K18" s="71">
        <f>L18*C34/C18</f>
        <v>0</v>
      </c>
      <c r="L18" s="71">
        <f>SUM(L19)</f>
        <v>0</v>
      </c>
      <c r="M18" s="39"/>
    </row>
    <row r="19" spans="1:13" ht="63">
      <c r="A19" s="25" t="s">
        <v>163</v>
      </c>
      <c r="B19" s="15" t="s">
        <v>6</v>
      </c>
      <c r="C19" s="5">
        <v>10</v>
      </c>
      <c r="D19" s="11" t="s">
        <v>292</v>
      </c>
      <c r="E19" s="15" t="s">
        <v>54</v>
      </c>
      <c r="F19" s="15" t="s">
        <v>98</v>
      </c>
      <c r="G19" s="15" t="s">
        <v>161</v>
      </c>
      <c r="H19" s="15" t="s">
        <v>191</v>
      </c>
      <c r="I19" s="15" t="s">
        <v>212</v>
      </c>
      <c r="J19" s="15"/>
      <c r="K19" s="72"/>
      <c r="L19" s="72">
        <f>K19*C19/C34</f>
        <v>0</v>
      </c>
      <c r="M19" s="15"/>
    </row>
    <row r="20" spans="1:13" ht="37.5">
      <c r="A20" s="63" t="s">
        <v>164</v>
      </c>
      <c r="B20" s="40"/>
      <c r="C20" s="8">
        <f>SUM(C21+C22+C26+C27+C28)</f>
        <v>20</v>
      </c>
      <c r="D20" s="40"/>
      <c r="E20" s="40"/>
      <c r="F20" s="40"/>
      <c r="G20" s="40"/>
      <c r="H20" s="40"/>
      <c r="I20" s="40"/>
      <c r="J20" s="40"/>
      <c r="K20" s="73">
        <f>L20*C34/C20</f>
        <v>0</v>
      </c>
      <c r="L20" s="73">
        <f>SUM(L21,L22,L26,L27,L28)</f>
        <v>0</v>
      </c>
      <c r="M20" s="40"/>
    </row>
    <row r="21" spans="1:13" ht="56.25">
      <c r="A21" s="25" t="s">
        <v>192</v>
      </c>
      <c r="B21" s="15" t="s">
        <v>6</v>
      </c>
      <c r="C21" s="5">
        <v>2</v>
      </c>
      <c r="D21" s="15" t="s">
        <v>212</v>
      </c>
      <c r="E21" s="15" t="s">
        <v>54</v>
      </c>
      <c r="F21" s="15" t="s">
        <v>98</v>
      </c>
      <c r="G21" s="15" t="s">
        <v>161</v>
      </c>
      <c r="H21" s="15" t="s">
        <v>191</v>
      </c>
      <c r="I21" s="15" t="s">
        <v>212</v>
      </c>
      <c r="J21" s="15"/>
      <c r="K21" s="72"/>
      <c r="L21" s="72">
        <f>K21*C21/C34</f>
        <v>0</v>
      </c>
      <c r="M21" s="15"/>
    </row>
    <row r="22" spans="1:13" ht="37.5">
      <c r="A22" s="25" t="s">
        <v>214</v>
      </c>
      <c r="B22" s="15"/>
      <c r="C22" s="5">
        <f>SUM(C23:C25)</f>
        <v>3</v>
      </c>
      <c r="D22" s="15"/>
      <c r="E22" s="15"/>
      <c r="F22" s="15"/>
      <c r="G22" s="15"/>
      <c r="H22" s="15"/>
      <c r="I22" s="15"/>
      <c r="J22" s="15"/>
      <c r="K22" s="72">
        <f>L22*C34/C22</f>
        <v>0</v>
      </c>
      <c r="L22" s="72">
        <f>SUM(L23,L24,L25)</f>
        <v>0</v>
      </c>
      <c r="M22" s="15"/>
    </row>
    <row r="23" spans="1:13" ht="93.75">
      <c r="A23" s="25" t="s">
        <v>215</v>
      </c>
      <c r="B23" s="15" t="s">
        <v>6</v>
      </c>
      <c r="C23" s="5">
        <v>1</v>
      </c>
      <c r="D23" s="15" t="s">
        <v>57</v>
      </c>
      <c r="E23" s="15" t="s">
        <v>54</v>
      </c>
      <c r="F23" s="15" t="s">
        <v>98</v>
      </c>
      <c r="G23" s="15" t="s">
        <v>161</v>
      </c>
      <c r="H23" s="28" t="s">
        <v>293</v>
      </c>
      <c r="I23" s="28" t="s">
        <v>57</v>
      </c>
      <c r="J23" s="28"/>
      <c r="K23" s="74"/>
      <c r="L23" s="74">
        <f>K23*C23/C34</f>
        <v>0</v>
      </c>
      <c r="M23" s="15"/>
    </row>
    <row r="24" spans="1:13" ht="56.25">
      <c r="A24" s="25" t="s">
        <v>216</v>
      </c>
      <c r="B24" s="15" t="s">
        <v>6</v>
      </c>
      <c r="C24" s="5">
        <v>1</v>
      </c>
      <c r="D24" s="15" t="s">
        <v>294</v>
      </c>
      <c r="E24" s="15" t="s">
        <v>54</v>
      </c>
      <c r="F24" s="15" t="s">
        <v>98</v>
      </c>
      <c r="G24" s="15" t="s">
        <v>161</v>
      </c>
      <c r="H24" s="15" t="s">
        <v>295</v>
      </c>
      <c r="I24" s="15" t="s">
        <v>294</v>
      </c>
      <c r="J24" s="15"/>
      <c r="K24" s="72"/>
      <c r="L24" s="74">
        <f>K24*C24/C34</f>
        <v>0</v>
      </c>
      <c r="M24" s="15"/>
    </row>
    <row r="25" spans="1:13" ht="56.25">
      <c r="A25" s="25" t="s">
        <v>217</v>
      </c>
      <c r="B25" s="15" t="s">
        <v>6</v>
      </c>
      <c r="C25" s="5">
        <v>1</v>
      </c>
      <c r="D25" s="15" t="s">
        <v>294</v>
      </c>
      <c r="E25" s="15" t="s">
        <v>54</v>
      </c>
      <c r="F25" s="15" t="s">
        <v>98</v>
      </c>
      <c r="G25" s="15" t="s">
        <v>161</v>
      </c>
      <c r="H25" s="15" t="s">
        <v>295</v>
      </c>
      <c r="I25" s="15" t="s">
        <v>294</v>
      </c>
      <c r="J25" s="15"/>
      <c r="K25" s="72"/>
      <c r="L25" s="74">
        <f>K25*C25/C34</f>
        <v>0</v>
      </c>
      <c r="M25" s="15"/>
    </row>
    <row r="26" spans="1:13" ht="126" customHeight="1">
      <c r="A26" s="25" t="s">
        <v>249</v>
      </c>
      <c r="B26" s="15" t="s">
        <v>6</v>
      </c>
      <c r="C26" s="5">
        <v>3</v>
      </c>
      <c r="D26" s="32" t="s">
        <v>218</v>
      </c>
      <c r="E26" s="15" t="s">
        <v>54</v>
      </c>
      <c r="F26" s="15" t="s">
        <v>98</v>
      </c>
      <c r="G26" s="15" t="s">
        <v>161</v>
      </c>
      <c r="H26" s="15" t="s">
        <v>191</v>
      </c>
      <c r="I26" s="15" t="s">
        <v>212</v>
      </c>
      <c r="J26" s="15"/>
      <c r="K26" s="72"/>
      <c r="L26" s="74">
        <f>K26*C26/C34</f>
        <v>0</v>
      </c>
      <c r="M26" s="15"/>
    </row>
    <row r="27" spans="1:13" ht="117.75" customHeight="1">
      <c r="A27" s="25" t="s">
        <v>257</v>
      </c>
      <c r="B27" s="15" t="s">
        <v>6</v>
      </c>
      <c r="C27" s="5">
        <v>8</v>
      </c>
      <c r="D27" s="11" t="s">
        <v>58</v>
      </c>
      <c r="E27" s="15" t="s">
        <v>54</v>
      </c>
      <c r="F27" s="15" t="s">
        <v>98</v>
      </c>
      <c r="G27" s="15" t="s">
        <v>161</v>
      </c>
      <c r="H27" s="15" t="s">
        <v>191</v>
      </c>
      <c r="I27" s="15" t="s">
        <v>212</v>
      </c>
      <c r="J27" s="15"/>
      <c r="K27" s="72"/>
      <c r="L27" s="74">
        <f>K27*C27/C34</f>
        <v>0</v>
      </c>
      <c r="M27" s="15"/>
    </row>
    <row r="28" spans="1:13" ht="86.25">
      <c r="A28" s="25" t="s">
        <v>274</v>
      </c>
      <c r="B28" s="15" t="s">
        <v>6</v>
      </c>
      <c r="C28" s="5">
        <v>4</v>
      </c>
      <c r="D28" s="14" t="s">
        <v>8</v>
      </c>
      <c r="E28" s="15" t="s">
        <v>54</v>
      </c>
      <c r="F28" s="15" t="s">
        <v>98</v>
      </c>
      <c r="G28" s="15" t="s">
        <v>161</v>
      </c>
      <c r="H28" s="28" t="s">
        <v>191</v>
      </c>
      <c r="I28" s="15" t="s">
        <v>212</v>
      </c>
      <c r="J28" s="15"/>
      <c r="K28" s="72"/>
      <c r="L28" s="74">
        <f>K28*C28/C34</f>
        <v>0</v>
      </c>
      <c r="M28" s="15"/>
    </row>
    <row r="29" spans="1:13" ht="18.75">
      <c r="A29" s="17" t="s">
        <v>193</v>
      </c>
      <c r="B29" s="18"/>
      <c r="C29" s="1">
        <f>SUM(C30:C33)</f>
        <v>20</v>
      </c>
      <c r="D29" s="18"/>
      <c r="E29" s="18"/>
      <c r="F29" s="18"/>
      <c r="G29" s="18"/>
      <c r="H29" s="18"/>
      <c r="I29" s="18"/>
      <c r="J29" s="18"/>
      <c r="K29" s="64">
        <f>L29*C34/C29</f>
        <v>0</v>
      </c>
      <c r="L29" s="64">
        <f>SUM(L30,L31,L32,L33)</f>
        <v>0</v>
      </c>
      <c r="M29" s="18"/>
    </row>
    <row r="30" spans="1:13" ht="110.25">
      <c r="A30" s="25" t="s">
        <v>296</v>
      </c>
      <c r="B30" s="15" t="s">
        <v>6</v>
      </c>
      <c r="C30" s="5">
        <v>5</v>
      </c>
      <c r="D30" s="11" t="s">
        <v>59</v>
      </c>
      <c r="E30" s="15" t="s">
        <v>54</v>
      </c>
      <c r="F30" s="15" t="s">
        <v>98</v>
      </c>
      <c r="G30" s="15" t="s">
        <v>161</v>
      </c>
      <c r="H30" s="41" t="s">
        <v>60</v>
      </c>
      <c r="I30" s="41" t="s">
        <v>61</v>
      </c>
      <c r="J30" s="28"/>
      <c r="K30" s="74"/>
      <c r="L30" s="74">
        <f>K30*C30/C34</f>
        <v>0</v>
      </c>
      <c r="M30" s="15"/>
    </row>
    <row r="31" spans="1:13" ht="56.25">
      <c r="A31" s="25" t="s">
        <v>62</v>
      </c>
      <c r="B31" s="15" t="s">
        <v>6</v>
      </c>
      <c r="C31" s="5">
        <v>5</v>
      </c>
      <c r="D31" s="15" t="s">
        <v>212</v>
      </c>
      <c r="E31" s="15" t="s">
        <v>54</v>
      </c>
      <c r="F31" s="15" t="s">
        <v>98</v>
      </c>
      <c r="G31" s="15" t="s">
        <v>161</v>
      </c>
      <c r="H31" s="15" t="s">
        <v>191</v>
      </c>
      <c r="I31" s="15" t="s">
        <v>212</v>
      </c>
      <c r="J31" s="15"/>
      <c r="K31" s="72"/>
      <c r="L31" s="72">
        <f>K31*C31/C34</f>
        <v>0</v>
      </c>
      <c r="M31" s="15"/>
    </row>
    <row r="32" spans="1:13" ht="86.25">
      <c r="A32" s="25" t="s">
        <v>63</v>
      </c>
      <c r="B32" s="15" t="s">
        <v>6</v>
      </c>
      <c r="C32" s="5">
        <v>5</v>
      </c>
      <c r="D32" s="13" t="s">
        <v>64</v>
      </c>
      <c r="E32" s="15" t="s">
        <v>54</v>
      </c>
      <c r="F32" s="15" t="s">
        <v>98</v>
      </c>
      <c r="G32" s="15" t="s">
        <v>161</v>
      </c>
      <c r="H32" s="41" t="s">
        <v>11</v>
      </c>
      <c r="I32" s="41" t="s">
        <v>65</v>
      </c>
      <c r="J32" s="28"/>
      <c r="K32" s="74"/>
      <c r="L32" s="72">
        <f>K32*C32/C34</f>
        <v>0</v>
      </c>
      <c r="M32" s="15"/>
    </row>
    <row r="33" spans="1:13" ht="155.25">
      <c r="A33" s="25" t="s">
        <v>102</v>
      </c>
      <c r="B33" s="15" t="s">
        <v>6</v>
      </c>
      <c r="C33" s="5">
        <v>5</v>
      </c>
      <c r="D33" s="14" t="s">
        <v>66</v>
      </c>
      <c r="E33" s="15" t="s">
        <v>54</v>
      </c>
      <c r="F33" s="15" t="s">
        <v>98</v>
      </c>
      <c r="G33" s="15" t="s">
        <v>161</v>
      </c>
      <c r="H33" s="15" t="s">
        <v>191</v>
      </c>
      <c r="I33" s="15" t="s">
        <v>212</v>
      </c>
      <c r="J33" s="15"/>
      <c r="K33" s="72"/>
      <c r="L33" s="72">
        <f>K33*C33/C34</f>
        <v>0</v>
      </c>
      <c r="M33" s="15"/>
    </row>
    <row r="34" spans="1:13" ht="18.75">
      <c r="A34" s="116" t="s">
        <v>9</v>
      </c>
      <c r="B34" s="116"/>
      <c r="C34" s="9">
        <f>SUM(C6+C18+C20+C29)</f>
        <v>100</v>
      </c>
      <c r="D34" s="12"/>
      <c r="E34" s="12"/>
      <c r="F34" s="12"/>
      <c r="G34" s="12"/>
      <c r="H34" s="12"/>
      <c r="I34" s="12"/>
      <c r="J34" s="12"/>
      <c r="K34" s="75"/>
      <c r="L34" s="76">
        <f>SUM(L6,L18,L20,L29)</f>
        <v>0</v>
      </c>
      <c r="M34" s="12"/>
    </row>
    <row r="37" spans="1:12" s="107" customFormat="1" ht="19.5">
      <c r="A37" s="102" t="s">
        <v>344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02" t="s">
        <v>340</v>
      </c>
      <c r="B38" s="103"/>
      <c r="C38" s="104"/>
      <c r="D38" s="104"/>
      <c r="E38" s="104"/>
      <c r="F38" s="104"/>
      <c r="G38" s="104"/>
      <c r="H38" s="104"/>
      <c r="I38" s="105"/>
      <c r="J38" s="105"/>
      <c r="K38" s="105"/>
      <c r="L38" s="106"/>
    </row>
    <row r="39" spans="1:12" s="107" customFormat="1" ht="19.5">
      <c r="A39" s="102" t="s">
        <v>341</v>
      </c>
      <c r="B39" s="103"/>
      <c r="C39" s="104"/>
      <c r="D39" s="104"/>
      <c r="E39" s="104"/>
      <c r="F39" s="104"/>
      <c r="G39" s="104"/>
      <c r="H39" s="104"/>
      <c r="I39" s="105"/>
      <c r="J39" s="105"/>
      <c r="K39" s="105"/>
      <c r="L39" s="106"/>
    </row>
    <row r="40" spans="1:12" s="107" customFormat="1" ht="19.5">
      <c r="A40" s="112" t="s">
        <v>342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1:12" s="107" customFormat="1" ht="18.75">
      <c r="A41" s="106" t="s">
        <v>343</v>
      </c>
      <c r="B41" s="106"/>
      <c r="C41" s="108"/>
      <c r="D41" s="108"/>
      <c r="E41" s="108"/>
      <c r="F41" s="108"/>
      <c r="G41" s="108"/>
      <c r="H41" s="108"/>
      <c r="I41" s="109"/>
      <c r="J41" s="109"/>
      <c r="K41" s="109"/>
      <c r="L41" s="106"/>
    </row>
  </sheetData>
  <sheetProtection/>
  <mergeCells count="12">
    <mergeCell ref="D4:D5"/>
    <mergeCell ref="E4:I4"/>
    <mergeCell ref="M4:M5"/>
    <mergeCell ref="A40:L40"/>
    <mergeCell ref="J4:L4"/>
    <mergeCell ref="A34:B34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&amp;C&amp;ห/&amp;จ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6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SUM(L7:L9,L11,L13,L16,L20)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7.5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205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5.2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3.7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10.2812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271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SUM(L26:L28)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3.7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3.7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75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G49" sqref="G49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56.25">
      <c r="A17" s="25" t="s">
        <v>173</v>
      </c>
      <c r="B17" s="15" t="s">
        <v>6</v>
      </c>
      <c r="C17" s="77"/>
      <c r="D17" s="28"/>
      <c r="E17" s="33"/>
      <c r="F17" s="33"/>
      <c r="G17" s="33"/>
      <c r="H17" s="27"/>
      <c r="I17" s="27"/>
      <c r="J17" s="27"/>
      <c r="K17" s="69"/>
      <c r="L17" s="69"/>
      <c r="M17" s="28" t="s">
        <v>13</v>
      </c>
    </row>
    <row r="18" spans="1:13" ht="56.25">
      <c r="A18" s="25" t="s">
        <v>186</v>
      </c>
      <c r="B18" s="15" t="s">
        <v>6</v>
      </c>
      <c r="C18" s="77">
        <v>7.5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41.75">
      <c r="A19" s="25" t="s">
        <v>187</v>
      </c>
      <c r="B19" s="15" t="s">
        <v>6</v>
      </c>
      <c r="C19" s="77">
        <v>7.5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329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3.7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tabSelected="1" workbookViewId="0" topLeftCell="A31">
      <selection activeCell="H35" sqref="H35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SUM(C7+C12)</f>
        <v>50</v>
      </c>
      <c r="D6" s="18"/>
      <c r="E6" s="18"/>
      <c r="F6" s="18"/>
      <c r="G6" s="18"/>
      <c r="H6" s="18"/>
      <c r="I6" s="18"/>
      <c r="J6" s="18"/>
      <c r="K6" s="64">
        <f>L6*C33/C6</f>
        <v>0</v>
      </c>
      <c r="L6" s="64">
        <f>SUM(L7,L12)</f>
        <v>0</v>
      </c>
      <c r="M6" s="18"/>
    </row>
    <row r="7" spans="1:13" ht="75">
      <c r="A7" s="19" t="s">
        <v>52</v>
      </c>
      <c r="B7" s="20"/>
      <c r="C7" s="2">
        <f>SUM(C8,C11)</f>
        <v>16</v>
      </c>
      <c r="D7" s="20"/>
      <c r="E7" s="21"/>
      <c r="F7" s="21"/>
      <c r="G7" s="21"/>
      <c r="H7" s="21"/>
      <c r="I7" s="21"/>
      <c r="J7" s="21"/>
      <c r="K7" s="65">
        <f>L7*C33/C7</f>
        <v>0</v>
      </c>
      <c r="L7" s="65">
        <f>SUM(L8)</f>
        <v>0</v>
      </c>
      <c r="M7" s="21"/>
    </row>
    <row r="8" spans="1:13" ht="93.75">
      <c r="A8" s="22" t="s">
        <v>53</v>
      </c>
      <c r="B8" s="23"/>
      <c r="C8" s="4">
        <f>SUM(C9,C10)</f>
        <v>16</v>
      </c>
      <c r="D8" s="23"/>
      <c r="E8" s="24"/>
      <c r="F8" s="24"/>
      <c r="G8" s="24"/>
      <c r="H8" s="24"/>
      <c r="I8" s="24"/>
      <c r="J8" s="24"/>
      <c r="K8" s="66">
        <f>L8*C33/C8</f>
        <v>0</v>
      </c>
      <c r="L8" s="66">
        <f>SUM(L9,L10)</f>
        <v>0</v>
      </c>
      <c r="M8" s="23"/>
    </row>
    <row r="9" spans="1:13" ht="112.5">
      <c r="A9" s="22" t="s">
        <v>90</v>
      </c>
      <c r="B9" s="23" t="s">
        <v>20</v>
      </c>
      <c r="C9" s="4">
        <v>8</v>
      </c>
      <c r="D9" s="33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K9*C9/C33</f>
        <v>0</v>
      </c>
      <c r="M9" s="28" t="s">
        <v>49</v>
      </c>
    </row>
    <row r="10" spans="1:13" ht="75">
      <c r="A10" s="22" t="s">
        <v>152</v>
      </c>
      <c r="B10" s="23" t="s">
        <v>20</v>
      </c>
      <c r="C10" s="4">
        <v>8</v>
      </c>
      <c r="D10" s="33" t="s">
        <v>224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K10*C10/C33</f>
        <v>0</v>
      </c>
      <c r="M10" s="28" t="s">
        <v>7</v>
      </c>
    </row>
    <row r="11" spans="1:13" ht="56.25">
      <c r="A11" s="22" t="s">
        <v>96</v>
      </c>
      <c r="B11" s="23"/>
      <c r="C11" s="4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 t="s">
        <v>13</v>
      </c>
    </row>
    <row r="12" spans="1:13" ht="56.25">
      <c r="A12" s="29" t="s">
        <v>99</v>
      </c>
      <c r="B12" s="30"/>
      <c r="C12" s="6">
        <f>SUM(C13:C16)</f>
        <v>34</v>
      </c>
      <c r="D12" s="30"/>
      <c r="E12" s="30"/>
      <c r="F12" s="30"/>
      <c r="G12" s="31"/>
      <c r="H12" s="31"/>
      <c r="I12" s="31"/>
      <c r="J12" s="31"/>
      <c r="K12" s="70">
        <f>L12*C33/C12</f>
        <v>0</v>
      </c>
      <c r="L12" s="70">
        <f>SUM(L13,L14,L15,L16)</f>
        <v>0</v>
      </c>
      <c r="M12" s="31"/>
    </row>
    <row r="13" spans="1:13" ht="93.75">
      <c r="A13" s="25" t="s">
        <v>153</v>
      </c>
      <c r="B13" s="15" t="s">
        <v>20</v>
      </c>
      <c r="C13" s="5">
        <v>10</v>
      </c>
      <c r="D13" s="28" t="s">
        <v>154</v>
      </c>
      <c r="E13" s="33" t="s">
        <v>54</v>
      </c>
      <c r="F13" s="33" t="s">
        <v>98</v>
      </c>
      <c r="G13" s="33" t="s">
        <v>161</v>
      </c>
      <c r="H13" s="27" t="s">
        <v>293</v>
      </c>
      <c r="I13" s="27" t="s">
        <v>57</v>
      </c>
      <c r="J13" s="27"/>
      <c r="K13" s="69"/>
      <c r="L13" s="69">
        <f>K13*C13/C33</f>
        <v>0</v>
      </c>
      <c r="M13" s="28"/>
    </row>
    <row r="14" spans="1:13" ht="75">
      <c r="A14" s="25" t="s">
        <v>155</v>
      </c>
      <c r="B14" s="15" t="s">
        <v>20</v>
      </c>
      <c r="C14" s="5">
        <v>8</v>
      </c>
      <c r="D14" s="28" t="s">
        <v>319</v>
      </c>
      <c r="E14" s="33" t="s">
        <v>54</v>
      </c>
      <c r="F14" s="33" t="s">
        <v>98</v>
      </c>
      <c r="G14" s="33" t="s">
        <v>161</v>
      </c>
      <c r="H14" s="27" t="s">
        <v>272</v>
      </c>
      <c r="I14" s="27" t="s">
        <v>293</v>
      </c>
      <c r="J14" s="27"/>
      <c r="K14" s="69"/>
      <c r="L14" s="69">
        <f>K14*C14/C33</f>
        <v>0</v>
      </c>
      <c r="M14" s="32"/>
    </row>
    <row r="15" spans="1:13" ht="93.75">
      <c r="A15" s="25" t="s">
        <v>185</v>
      </c>
      <c r="B15" s="15" t="s">
        <v>20</v>
      </c>
      <c r="C15" s="5">
        <v>8</v>
      </c>
      <c r="D15" s="28" t="s">
        <v>91</v>
      </c>
      <c r="E15" s="33" t="s">
        <v>54</v>
      </c>
      <c r="F15" s="33" t="s">
        <v>98</v>
      </c>
      <c r="G15" s="33" t="s">
        <v>161</v>
      </c>
      <c r="H15" s="27" t="s">
        <v>293</v>
      </c>
      <c r="I15" s="27" t="s">
        <v>57</v>
      </c>
      <c r="J15" s="27"/>
      <c r="K15" s="69"/>
      <c r="L15" s="69">
        <f>K15*C15/C33</f>
        <v>0</v>
      </c>
      <c r="M15" s="32"/>
    </row>
    <row r="16" spans="1:13" ht="37.5">
      <c r="A16" s="25" t="s">
        <v>210</v>
      </c>
      <c r="B16" s="15" t="s">
        <v>20</v>
      </c>
      <c r="C16" s="5">
        <v>8</v>
      </c>
      <c r="D16" s="28" t="s">
        <v>270</v>
      </c>
      <c r="E16" s="33" t="s">
        <v>54</v>
      </c>
      <c r="F16" s="33" t="s">
        <v>98</v>
      </c>
      <c r="G16" s="33" t="s">
        <v>161</v>
      </c>
      <c r="H16" s="27" t="s">
        <v>246</v>
      </c>
      <c r="I16" s="27" t="s">
        <v>270</v>
      </c>
      <c r="J16" s="27"/>
      <c r="K16" s="69"/>
      <c r="L16" s="69">
        <f>K16*C16/C33</f>
        <v>0</v>
      </c>
      <c r="M16" s="59"/>
    </row>
    <row r="17" spans="1:13" ht="18.75">
      <c r="A17" s="38" t="s">
        <v>101</v>
      </c>
      <c r="B17" s="39"/>
      <c r="C17" s="7">
        <f>SUM(C18)</f>
        <v>10</v>
      </c>
      <c r="D17" s="39"/>
      <c r="E17" s="39"/>
      <c r="F17" s="39"/>
      <c r="G17" s="39"/>
      <c r="H17" s="39"/>
      <c r="I17" s="39"/>
      <c r="J17" s="39"/>
      <c r="K17" s="71">
        <f>L17*C33/C17</f>
        <v>0</v>
      </c>
      <c r="L17" s="71">
        <f>SUM(L18)</f>
        <v>0</v>
      </c>
      <c r="M17" s="39"/>
    </row>
    <row r="18" spans="1:13" ht="63">
      <c r="A18" s="25" t="s">
        <v>163</v>
      </c>
      <c r="B18" s="15" t="s">
        <v>6</v>
      </c>
      <c r="C18" s="5">
        <v>10</v>
      </c>
      <c r="D18" s="11" t="s">
        <v>292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K18*C18/C33</f>
        <v>0</v>
      </c>
      <c r="M18" s="15"/>
    </row>
    <row r="19" spans="1:13" ht="37.5">
      <c r="A19" s="63" t="s">
        <v>164</v>
      </c>
      <c r="B19" s="40"/>
      <c r="C19" s="8">
        <f>SUM(C20+C21+C25+C26+C27)</f>
        <v>20</v>
      </c>
      <c r="D19" s="40"/>
      <c r="E19" s="40"/>
      <c r="F19" s="40"/>
      <c r="G19" s="40"/>
      <c r="H19" s="40"/>
      <c r="I19" s="40"/>
      <c r="J19" s="40"/>
      <c r="K19" s="73">
        <f>L19*C33/C19</f>
        <v>0</v>
      </c>
      <c r="L19" s="73">
        <f>SUM(L20,L21,L25,L26,L27)</f>
        <v>0</v>
      </c>
      <c r="M19" s="40"/>
    </row>
    <row r="20" spans="1:13" ht="56.25">
      <c r="A20" s="25" t="s">
        <v>192</v>
      </c>
      <c r="B20" s="15" t="s">
        <v>6</v>
      </c>
      <c r="C20" s="5">
        <v>2</v>
      </c>
      <c r="D20" s="15" t="s">
        <v>212</v>
      </c>
      <c r="E20" s="15" t="s">
        <v>54</v>
      </c>
      <c r="F20" s="15" t="s">
        <v>98</v>
      </c>
      <c r="G20" s="15" t="s">
        <v>161</v>
      </c>
      <c r="H20" s="15" t="s">
        <v>191</v>
      </c>
      <c r="I20" s="15" t="s">
        <v>212</v>
      </c>
      <c r="J20" s="15"/>
      <c r="K20" s="72"/>
      <c r="L20" s="72">
        <f>K20*C20/C33</f>
        <v>0</v>
      </c>
      <c r="M20" s="15"/>
    </row>
    <row r="21" spans="1:13" ht="37.5">
      <c r="A21" s="25" t="s">
        <v>214</v>
      </c>
      <c r="B21" s="15"/>
      <c r="C21" s="5">
        <f>SUM(C22:C24)</f>
        <v>3</v>
      </c>
      <c r="D21" s="15"/>
      <c r="E21" s="15"/>
      <c r="F21" s="15"/>
      <c r="G21" s="15"/>
      <c r="H21" s="15"/>
      <c r="I21" s="15"/>
      <c r="J21" s="15"/>
      <c r="K21" s="72">
        <f>L21*C33/C21</f>
        <v>0</v>
      </c>
      <c r="L21" s="72">
        <f>SUM(L22,L23,L24)</f>
        <v>0</v>
      </c>
      <c r="M21" s="15"/>
    </row>
    <row r="22" spans="1:13" ht="93.75">
      <c r="A22" s="25" t="s">
        <v>215</v>
      </c>
      <c r="B22" s="15" t="s">
        <v>6</v>
      </c>
      <c r="C22" s="5">
        <v>1</v>
      </c>
      <c r="D22" s="15" t="s">
        <v>57</v>
      </c>
      <c r="E22" s="15" t="s">
        <v>54</v>
      </c>
      <c r="F22" s="15" t="s">
        <v>98</v>
      </c>
      <c r="G22" s="15" t="s">
        <v>161</v>
      </c>
      <c r="H22" s="28" t="s">
        <v>293</v>
      </c>
      <c r="I22" s="28" t="s">
        <v>57</v>
      </c>
      <c r="J22" s="28"/>
      <c r="K22" s="74"/>
      <c r="L22" s="74">
        <f>K22*C22/C33</f>
        <v>0</v>
      </c>
      <c r="M22" s="15"/>
    </row>
    <row r="23" spans="1:13" ht="56.25">
      <c r="A23" s="25" t="s">
        <v>216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K23*C23/C33</f>
        <v>0</v>
      </c>
      <c r="M23" s="15"/>
    </row>
    <row r="24" spans="1:13" ht="56.25">
      <c r="A24" s="25" t="s">
        <v>217</v>
      </c>
      <c r="B24" s="15" t="s">
        <v>6</v>
      </c>
      <c r="C24" s="5">
        <v>1</v>
      </c>
      <c r="D24" s="15" t="s">
        <v>294</v>
      </c>
      <c r="E24" s="15" t="s">
        <v>54</v>
      </c>
      <c r="F24" s="15" t="s">
        <v>98</v>
      </c>
      <c r="G24" s="15" t="s">
        <v>161</v>
      </c>
      <c r="H24" s="15" t="s">
        <v>295</v>
      </c>
      <c r="I24" s="15" t="s">
        <v>294</v>
      </c>
      <c r="J24" s="15"/>
      <c r="K24" s="72"/>
      <c r="L24" s="74">
        <f>K24*C24/C33</f>
        <v>0</v>
      </c>
      <c r="M24" s="15"/>
    </row>
    <row r="25" spans="1:13" ht="123.75" customHeight="1">
      <c r="A25" s="25" t="s">
        <v>249</v>
      </c>
      <c r="B25" s="15" t="s">
        <v>6</v>
      </c>
      <c r="C25" s="5">
        <v>3</v>
      </c>
      <c r="D25" s="32" t="s">
        <v>218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K25*C25/C33</f>
        <v>0</v>
      </c>
      <c r="M25" s="15"/>
    </row>
    <row r="26" spans="1:13" ht="110.25">
      <c r="A26" s="25" t="s">
        <v>257</v>
      </c>
      <c r="B26" s="15" t="s">
        <v>6</v>
      </c>
      <c r="C26" s="5">
        <v>8</v>
      </c>
      <c r="D26" s="11" t="s">
        <v>58</v>
      </c>
      <c r="E26" s="15" t="s">
        <v>54</v>
      </c>
      <c r="F26" s="15" t="s">
        <v>98</v>
      </c>
      <c r="G26" s="15" t="s">
        <v>161</v>
      </c>
      <c r="H26" s="15" t="s">
        <v>191</v>
      </c>
      <c r="I26" s="15" t="s">
        <v>212</v>
      </c>
      <c r="J26" s="15"/>
      <c r="K26" s="72"/>
      <c r="L26" s="74">
        <f>K26*C26/C33</f>
        <v>0</v>
      </c>
      <c r="M26" s="15"/>
    </row>
    <row r="27" spans="1:13" ht="86.25">
      <c r="A27" s="25" t="s">
        <v>274</v>
      </c>
      <c r="B27" s="15" t="s">
        <v>6</v>
      </c>
      <c r="C27" s="5">
        <v>4</v>
      </c>
      <c r="D27" s="14" t="s">
        <v>8</v>
      </c>
      <c r="E27" s="15" t="s">
        <v>54</v>
      </c>
      <c r="F27" s="15" t="s">
        <v>98</v>
      </c>
      <c r="G27" s="15" t="s">
        <v>161</v>
      </c>
      <c r="H27" s="28" t="s">
        <v>191</v>
      </c>
      <c r="I27" s="15" t="s">
        <v>212</v>
      </c>
      <c r="J27" s="15"/>
      <c r="K27" s="72"/>
      <c r="L27" s="74">
        <f>K27*C27/C33</f>
        <v>0</v>
      </c>
      <c r="M27" s="15"/>
    </row>
    <row r="28" spans="1:13" ht="18.75">
      <c r="A28" s="17" t="s">
        <v>193</v>
      </c>
      <c r="B28" s="18"/>
      <c r="C28" s="1">
        <f>SUM(C29:C32)</f>
        <v>20</v>
      </c>
      <c r="D28" s="18"/>
      <c r="E28" s="18"/>
      <c r="F28" s="18"/>
      <c r="G28" s="18"/>
      <c r="H28" s="18"/>
      <c r="I28" s="18"/>
      <c r="J28" s="18"/>
      <c r="K28" s="64">
        <f>L28*C33/C28</f>
        <v>0</v>
      </c>
      <c r="L28" s="64">
        <f>SUM(L29,L30,L31,L32)</f>
        <v>0</v>
      </c>
      <c r="M28" s="18"/>
    </row>
    <row r="29" spans="1:13" ht="110.25">
      <c r="A29" s="25" t="s">
        <v>296</v>
      </c>
      <c r="B29" s="15" t="s">
        <v>6</v>
      </c>
      <c r="C29" s="5">
        <v>5</v>
      </c>
      <c r="D29" s="11" t="s">
        <v>59</v>
      </c>
      <c r="E29" s="15" t="s">
        <v>54</v>
      </c>
      <c r="F29" s="15" t="s">
        <v>98</v>
      </c>
      <c r="G29" s="15" t="s">
        <v>161</v>
      </c>
      <c r="H29" s="41" t="s">
        <v>60</v>
      </c>
      <c r="I29" s="41" t="s">
        <v>61</v>
      </c>
      <c r="J29" s="28"/>
      <c r="K29" s="74"/>
      <c r="L29" s="74">
        <f>K29*C29/C33</f>
        <v>0</v>
      </c>
      <c r="M29" s="15"/>
    </row>
    <row r="30" spans="1:13" ht="56.25">
      <c r="A30" s="25" t="s">
        <v>62</v>
      </c>
      <c r="B30" s="15" t="s">
        <v>6</v>
      </c>
      <c r="C30" s="5">
        <v>5</v>
      </c>
      <c r="D30" s="15" t="s">
        <v>212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K30*C30/C33</f>
        <v>0</v>
      </c>
      <c r="M30" s="15"/>
    </row>
    <row r="31" spans="1:13" ht="86.25">
      <c r="A31" s="25" t="s">
        <v>63</v>
      </c>
      <c r="B31" s="15" t="s">
        <v>6</v>
      </c>
      <c r="C31" s="5">
        <v>5</v>
      </c>
      <c r="D31" s="13" t="s">
        <v>64</v>
      </c>
      <c r="E31" s="15" t="s">
        <v>54</v>
      </c>
      <c r="F31" s="15" t="s">
        <v>98</v>
      </c>
      <c r="G31" s="15" t="s">
        <v>161</v>
      </c>
      <c r="H31" s="41" t="s">
        <v>11</v>
      </c>
      <c r="I31" s="41" t="s">
        <v>65</v>
      </c>
      <c r="J31" s="28"/>
      <c r="K31" s="74"/>
      <c r="L31" s="74">
        <f>K31*C31/C33</f>
        <v>0</v>
      </c>
      <c r="M31" s="15"/>
    </row>
    <row r="32" spans="1:13" ht="155.25">
      <c r="A32" s="25" t="s">
        <v>102</v>
      </c>
      <c r="B32" s="15" t="s">
        <v>6</v>
      </c>
      <c r="C32" s="5">
        <v>5</v>
      </c>
      <c r="D32" s="14" t="s">
        <v>66</v>
      </c>
      <c r="E32" s="15" t="s">
        <v>54</v>
      </c>
      <c r="F32" s="15" t="s">
        <v>98</v>
      </c>
      <c r="G32" s="15" t="s">
        <v>161</v>
      </c>
      <c r="H32" s="15" t="s">
        <v>191</v>
      </c>
      <c r="I32" s="15" t="s">
        <v>212</v>
      </c>
      <c r="J32" s="15"/>
      <c r="K32" s="72"/>
      <c r="L32" s="74">
        <f>K32*C32/C33</f>
        <v>0</v>
      </c>
      <c r="M32" s="15"/>
    </row>
    <row r="33" spans="1:13" ht="18.75">
      <c r="A33" s="116" t="s">
        <v>9</v>
      </c>
      <c r="B33" s="116"/>
      <c r="C33" s="10">
        <f>SUM(C6+C17+C19+C28)</f>
        <v>100</v>
      </c>
      <c r="D33" s="12"/>
      <c r="E33" s="12"/>
      <c r="F33" s="12"/>
      <c r="G33" s="12"/>
      <c r="H33" s="12"/>
      <c r="I33" s="12"/>
      <c r="J33" s="12"/>
      <c r="K33" s="12"/>
      <c r="L33" s="76">
        <f>SUM(L6,L17,L19,L28)</f>
        <v>0</v>
      </c>
      <c r="M33" s="12"/>
    </row>
    <row r="36" spans="1:12" s="107" customFormat="1" ht="19.5">
      <c r="A36" s="102" t="s">
        <v>344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340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02" t="s">
        <v>341</v>
      </c>
      <c r="B38" s="103"/>
      <c r="C38" s="104"/>
      <c r="D38" s="104"/>
      <c r="E38" s="104"/>
      <c r="F38" s="104"/>
      <c r="G38" s="104"/>
      <c r="H38" s="104"/>
      <c r="I38" s="105"/>
      <c r="J38" s="105"/>
      <c r="K38" s="105"/>
      <c r="L38" s="106"/>
    </row>
    <row r="39" spans="1:12" s="107" customFormat="1" ht="19.5">
      <c r="A39" s="112" t="s">
        <v>342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s="107" customFormat="1" ht="18.75">
      <c r="A40" s="106" t="s">
        <v>343</v>
      </c>
      <c r="B40" s="106"/>
      <c r="C40" s="108"/>
      <c r="D40" s="108"/>
      <c r="E40" s="108"/>
      <c r="F40" s="108"/>
      <c r="G40" s="108"/>
      <c r="H40" s="108"/>
      <c r="I40" s="109"/>
      <c r="J40" s="109"/>
      <c r="K40" s="109"/>
      <c r="L40" s="106"/>
    </row>
  </sheetData>
  <sheetProtection/>
  <mergeCells count="12">
    <mergeCell ref="D4:D5"/>
    <mergeCell ref="E4:I4"/>
    <mergeCell ref="M4:M5"/>
    <mergeCell ref="A39:L39"/>
    <mergeCell ref="J4:L4"/>
    <mergeCell ref="A33:B33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300" verticalDpi="300" orientation="portrait" paperSize="9" scale="80" r:id="rId1"/>
  <headerFooter>
    <oddFooter>&amp;C&amp;ห/&amp;จ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SUM(C7,C11)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SUM(C8,C10)</f>
        <v>15</v>
      </c>
      <c r="D7" s="20"/>
      <c r="E7" s="21"/>
      <c r="F7" s="21"/>
      <c r="G7" s="21"/>
      <c r="H7" s="21"/>
      <c r="I7" s="21"/>
      <c r="J7" s="21"/>
      <c r="K7" s="65">
        <f>L7*C31/C7</f>
        <v>0</v>
      </c>
      <c r="L7" s="65">
        <f>SUM(L8,L10)</f>
        <v>0</v>
      </c>
      <c r="M7" s="21"/>
    </row>
    <row r="8" spans="1:13" ht="93.75">
      <c r="A8" s="22" t="s">
        <v>53</v>
      </c>
      <c r="B8" s="23"/>
      <c r="C8" s="4">
        <f>SUM(C9)</f>
        <v>15</v>
      </c>
      <c r="D8" s="23"/>
      <c r="E8" s="24"/>
      <c r="F8" s="24"/>
      <c r="G8" s="24"/>
      <c r="H8" s="24"/>
      <c r="I8" s="24"/>
      <c r="J8" s="24"/>
      <c r="K8" s="68">
        <f>L8*C31/C8</f>
        <v>0</v>
      </c>
      <c r="L8" s="68">
        <f>SUM(L9)</f>
        <v>0</v>
      </c>
      <c r="M8" s="23"/>
    </row>
    <row r="9" spans="1:13" ht="75">
      <c r="A9" s="25" t="s">
        <v>287</v>
      </c>
      <c r="B9" s="15" t="s">
        <v>20</v>
      </c>
      <c r="C9" s="5">
        <v>15</v>
      </c>
      <c r="D9" s="28" t="s">
        <v>314</v>
      </c>
      <c r="E9" s="33" t="s">
        <v>54</v>
      </c>
      <c r="F9" s="33" t="s">
        <v>98</v>
      </c>
      <c r="G9" s="33" t="s">
        <v>161</v>
      </c>
      <c r="H9" s="27" t="s">
        <v>315</v>
      </c>
      <c r="I9" s="27" t="s">
        <v>314</v>
      </c>
      <c r="J9" s="27"/>
      <c r="K9" s="69"/>
      <c r="L9" s="69">
        <f>K9*C9/C31</f>
        <v>0</v>
      </c>
      <c r="M9" s="32"/>
    </row>
    <row r="10" spans="1:13" ht="56.25">
      <c r="A10" s="22" t="s">
        <v>96</v>
      </c>
      <c r="B10" s="23"/>
      <c r="C10" s="4">
        <v>0</v>
      </c>
      <c r="D10" s="23"/>
      <c r="E10" s="23"/>
      <c r="F10" s="23"/>
      <c r="G10" s="23"/>
      <c r="H10" s="23"/>
      <c r="I10" s="23"/>
      <c r="J10" s="23"/>
      <c r="K10" s="68"/>
      <c r="L10" s="68"/>
      <c r="M10" s="23" t="s">
        <v>13</v>
      </c>
    </row>
    <row r="11" spans="1:13" ht="56.25">
      <c r="A11" s="29" t="s">
        <v>99</v>
      </c>
      <c r="B11" s="30"/>
      <c r="C11" s="6">
        <f>SUM(C12:C14)</f>
        <v>35</v>
      </c>
      <c r="D11" s="30"/>
      <c r="E11" s="30"/>
      <c r="F11" s="30"/>
      <c r="G11" s="31"/>
      <c r="H11" s="31"/>
      <c r="I11" s="31"/>
      <c r="J11" s="31"/>
      <c r="K11" s="70">
        <f>L11*C31/C11</f>
        <v>0</v>
      </c>
      <c r="L11" s="70">
        <f>SUM(L12:L14)</f>
        <v>0</v>
      </c>
      <c r="M11" s="31"/>
    </row>
    <row r="12" spans="1:13" ht="37.5">
      <c r="A12" s="25" t="s">
        <v>150</v>
      </c>
      <c r="B12" s="15" t="s">
        <v>20</v>
      </c>
      <c r="C12" s="5">
        <v>10</v>
      </c>
      <c r="D12" s="32" t="s">
        <v>89</v>
      </c>
      <c r="E12" s="33" t="s">
        <v>54</v>
      </c>
      <c r="F12" s="33" t="s">
        <v>98</v>
      </c>
      <c r="G12" s="33" t="s">
        <v>161</v>
      </c>
      <c r="H12" s="27" t="s">
        <v>245</v>
      </c>
      <c r="I12" s="27" t="s">
        <v>89</v>
      </c>
      <c r="J12" s="27"/>
      <c r="K12" s="69"/>
      <c r="L12" s="69">
        <f>K12*C12/C31</f>
        <v>0</v>
      </c>
      <c r="M12" s="28"/>
    </row>
    <row r="13" spans="1:13" ht="37.5">
      <c r="A13" s="25" t="s">
        <v>151</v>
      </c>
      <c r="B13" s="15" t="s">
        <v>20</v>
      </c>
      <c r="C13" s="5">
        <v>15</v>
      </c>
      <c r="D13" s="28" t="s">
        <v>316</v>
      </c>
      <c r="E13" s="33" t="s">
        <v>54</v>
      </c>
      <c r="F13" s="33" t="s">
        <v>98</v>
      </c>
      <c r="G13" s="33" t="s">
        <v>161</v>
      </c>
      <c r="H13" s="27" t="s">
        <v>317</v>
      </c>
      <c r="I13" s="27" t="s">
        <v>318</v>
      </c>
      <c r="J13" s="27"/>
      <c r="K13" s="69"/>
      <c r="L13" s="69">
        <f>K13*C13/C31</f>
        <v>0</v>
      </c>
      <c r="M13" s="32"/>
    </row>
    <row r="14" spans="1:13" ht="56.25">
      <c r="A14" s="25" t="s">
        <v>162</v>
      </c>
      <c r="B14" s="15" t="s">
        <v>6</v>
      </c>
      <c r="C14" s="5">
        <v>10</v>
      </c>
      <c r="D14" s="28" t="s">
        <v>212</v>
      </c>
      <c r="E14" s="33" t="s">
        <v>54</v>
      </c>
      <c r="F14" s="33" t="s">
        <v>98</v>
      </c>
      <c r="G14" s="33" t="s">
        <v>161</v>
      </c>
      <c r="H14" s="27" t="s">
        <v>191</v>
      </c>
      <c r="I14" s="27" t="s">
        <v>212</v>
      </c>
      <c r="J14" s="27"/>
      <c r="K14" s="69"/>
      <c r="L14" s="69">
        <f>K14*C14/C31</f>
        <v>0</v>
      </c>
      <c r="M14" s="32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SUM(L20:L22)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3.7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12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48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6">
        <f>SUM(C11:C14)</f>
        <v>50</v>
      </c>
      <c r="D10" s="30"/>
      <c r="E10" s="30"/>
      <c r="F10" s="30"/>
      <c r="G10" s="31"/>
      <c r="H10" s="31"/>
      <c r="I10" s="31"/>
      <c r="J10" s="31"/>
      <c r="K10" s="70">
        <f>L10*C31/C10</f>
        <v>0</v>
      </c>
      <c r="L10" s="70">
        <f>SUM(L11:L14)</f>
        <v>0</v>
      </c>
      <c r="M10" s="31"/>
    </row>
    <row r="11" spans="1:13" ht="56.25">
      <c r="A11" s="25" t="s">
        <v>148</v>
      </c>
      <c r="B11" s="15" t="s">
        <v>6</v>
      </c>
      <c r="C11" s="5">
        <v>15</v>
      </c>
      <c r="D11" s="28" t="s">
        <v>208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80</v>
      </c>
      <c r="J11" s="27"/>
      <c r="K11" s="69"/>
      <c r="L11" s="69">
        <f>K11*C11/C31</f>
        <v>0</v>
      </c>
      <c r="M11" s="28"/>
    </row>
    <row r="12" spans="1:13" ht="75">
      <c r="A12" s="25" t="s">
        <v>149</v>
      </c>
      <c r="B12" s="15" t="s">
        <v>6</v>
      </c>
      <c r="C12" s="5">
        <v>15</v>
      </c>
      <c r="D12" s="28" t="s">
        <v>87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57</v>
      </c>
      <c r="J12" s="27"/>
      <c r="K12" s="69"/>
      <c r="L12" s="69">
        <f>K12*C12/C31</f>
        <v>0</v>
      </c>
      <c r="M12" s="32"/>
    </row>
    <row r="13" spans="1:13" ht="56.25">
      <c r="A13" s="25" t="s">
        <v>184</v>
      </c>
      <c r="B13" s="15" t="s">
        <v>6</v>
      </c>
      <c r="C13" s="5">
        <v>10</v>
      </c>
      <c r="D13" s="28" t="s">
        <v>88</v>
      </c>
      <c r="E13" s="33" t="s">
        <v>54</v>
      </c>
      <c r="F13" s="33" t="s">
        <v>98</v>
      </c>
      <c r="G13" s="33" t="s">
        <v>161</v>
      </c>
      <c r="H13" s="27" t="s">
        <v>293</v>
      </c>
      <c r="I13" s="27" t="s">
        <v>57</v>
      </c>
      <c r="J13" s="27"/>
      <c r="K13" s="69"/>
      <c r="L13" s="69">
        <f>K13*C13/C31</f>
        <v>0</v>
      </c>
      <c r="M13" s="32"/>
    </row>
    <row r="14" spans="1:13" ht="56.25">
      <c r="A14" s="25" t="s">
        <v>209</v>
      </c>
      <c r="B14" s="15" t="s">
        <v>6</v>
      </c>
      <c r="C14" s="5">
        <v>10</v>
      </c>
      <c r="D14" s="28" t="s">
        <v>212</v>
      </c>
      <c r="E14" s="33" t="s">
        <v>54</v>
      </c>
      <c r="F14" s="33" t="s">
        <v>98</v>
      </c>
      <c r="G14" s="33" t="s">
        <v>161</v>
      </c>
      <c r="H14" s="27" t="s">
        <v>191</v>
      </c>
      <c r="I14" s="27" t="s">
        <v>212</v>
      </c>
      <c r="J14" s="27"/>
      <c r="K14" s="69"/>
      <c r="L14" s="69">
        <f>K14*C14/C31</f>
        <v>0</v>
      </c>
      <c r="M14" s="32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18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/>
      <c r="D18" s="15"/>
      <c r="E18" s="15"/>
      <c r="F18" s="15"/>
      <c r="G18" s="15"/>
      <c r="H18" s="15"/>
      <c r="I18" s="15"/>
      <c r="J18" s="15"/>
      <c r="K18" s="72"/>
      <c r="L18" s="72"/>
      <c r="M18" s="15" t="s">
        <v>13</v>
      </c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3.7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98</v>
      </c>
      <c r="D31" s="12"/>
      <c r="E31" s="12"/>
      <c r="F31" s="12"/>
      <c r="G31" s="12"/>
      <c r="H31" s="12"/>
      <c r="I31" s="12"/>
      <c r="J31" s="12"/>
      <c r="K31" s="12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M39"/>
  <sheetViews>
    <sheetView workbookViewId="0" topLeftCell="A32">
      <selection activeCell="A35" sqref="A35:IV39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L6*C32/C6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26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26</v>
      </c>
    </row>
    <row r="10" spans="1:13" ht="56.25">
      <c r="A10" s="29" t="s">
        <v>99</v>
      </c>
      <c r="B10" s="30"/>
      <c r="C10" s="6">
        <f>SUM(C11:C15)</f>
        <v>50</v>
      </c>
      <c r="D10" s="30"/>
      <c r="E10" s="30"/>
      <c r="F10" s="30"/>
      <c r="G10" s="31"/>
      <c r="H10" s="31"/>
      <c r="I10" s="31"/>
      <c r="J10" s="31"/>
      <c r="K10" s="70">
        <f>L10*C32/C10</f>
        <v>0</v>
      </c>
      <c r="L10" s="70">
        <f>SUM(L11:L15)</f>
        <v>0</v>
      </c>
      <c r="M10" s="31"/>
    </row>
    <row r="11" spans="1:13" ht="69">
      <c r="A11" s="25" t="s">
        <v>146</v>
      </c>
      <c r="B11" s="15" t="s">
        <v>6</v>
      </c>
      <c r="C11" s="5">
        <v>10</v>
      </c>
      <c r="D11" s="32" t="s">
        <v>268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80</v>
      </c>
      <c r="J11" s="27"/>
      <c r="K11" s="69"/>
      <c r="L11" s="69">
        <f>K11*C11/C32</f>
        <v>0</v>
      </c>
      <c r="M11" s="28"/>
    </row>
    <row r="12" spans="1:13" ht="75">
      <c r="A12" s="25" t="s">
        <v>147</v>
      </c>
      <c r="B12" s="15" t="s">
        <v>6</v>
      </c>
      <c r="C12" s="5">
        <v>10</v>
      </c>
      <c r="D12" s="28" t="s">
        <v>242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57</v>
      </c>
      <c r="J12" s="27"/>
      <c r="K12" s="69"/>
      <c r="L12" s="69">
        <f>K12*C12/C32</f>
        <v>0</v>
      </c>
      <c r="M12" s="32"/>
    </row>
    <row r="13" spans="1:13" ht="56.25">
      <c r="A13" s="25" t="s">
        <v>269</v>
      </c>
      <c r="B13" s="15" t="s">
        <v>6</v>
      </c>
      <c r="C13" s="5">
        <v>10</v>
      </c>
      <c r="D13" s="28" t="s">
        <v>255</v>
      </c>
      <c r="E13" s="33" t="s">
        <v>54</v>
      </c>
      <c r="F13" s="33" t="s">
        <v>98</v>
      </c>
      <c r="G13" s="33" t="s">
        <v>161</v>
      </c>
      <c r="H13" s="27" t="s">
        <v>293</v>
      </c>
      <c r="I13" s="27" t="s">
        <v>80</v>
      </c>
      <c r="J13" s="27"/>
      <c r="K13" s="69"/>
      <c r="L13" s="69">
        <f>K13*C13/C32</f>
        <v>0</v>
      </c>
      <c r="M13" s="32"/>
    </row>
    <row r="14" spans="1:13" ht="56.25">
      <c r="A14" s="25" t="s">
        <v>207</v>
      </c>
      <c r="B14" s="15" t="s">
        <v>6</v>
      </c>
      <c r="C14" s="5">
        <v>10</v>
      </c>
      <c r="D14" s="28" t="s">
        <v>243</v>
      </c>
      <c r="E14" s="33" t="s">
        <v>54</v>
      </c>
      <c r="F14" s="33" t="s">
        <v>98</v>
      </c>
      <c r="G14" s="33" t="s">
        <v>161</v>
      </c>
      <c r="H14" s="27" t="s">
        <v>293</v>
      </c>
      <c r="I14" s="27" t="s">
        <v>80</v>
      </c>
      <c r="J14" s="27"/>
      <c r="K14" s="69"/>
      <c r="L14" s="69">
        <f>K14*C14/C32</f>
        <v>0</v>
      </c>
      <c r="M14" s="32"/>
    </row>
    <row r="15" spans="1:13" ht="37.5">
      <c r="A15" s="25" t="s">
        <v>244</v>
      </c>
      <c r="B15" s="15" t="s">
        <v>6</v>
      </c>
      <c r="C15" s="5">
        <v>10</v>
      </c>
      <c r="D15" s="28" t="s">
        <v>212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K15*C15/C32</f>
        <v>0</v>
      </c>
      <c r="M15" s="32"/>
    </row>
    <row r="16" spans="1:13" ht="18.75">
      <c r="A16" s="38" t="s">
        <v>101</v>
      </c>
      <c r="B16" s="39"/>
      <c r="C16" s="7">
        <f>SUM(C17)</f>
        <v>10</v>
      </c>
      <c r="D16" s="39"/>
      <c r="E16" s="39"/>
      <c r="F16" s="39"/>
      <c r="G16" s="39"/>
      <c r="H16" s="39"/>
      <c r="I16" s="39"/>
      <c r="J16" s="39"/>
      <c r="K16" s="71">
        <f>L16*C32/C16</f>
        <v>0</v>
      </c>
      <c r="L16" s="71">
        <f>SUM(L17)</f>
        <v>0</v>
      </c>
      <c r="M16" s="39"/>
    </row>
    <row r="17" spans="1:13" ht="63">
      <c r="A17" s="25" t="s">
        <v>163</v>
      </c>
      <c r="B17" s="15" t="s">
        <v>6</v>
      </c>
      <c r="C17" s="5">
        <v>10</v>
      </c>
      <c r="D17" s="11" t="s">
        <v>292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K17*C17/C32</f>
        <v>0</v>
      </c>
      <c r="M17" s="15"/>
    </row>
    <row r="18" spans="1:13" ht="37.5">
      <c r="A18" s="63" t="s">
        <v>164</v>
      </c>
      <c r="B18" s="40"/>
      <c r="C18" s="8">
        <f>SUM(C19+C20+C24+C25+C26)</f>
        <v>20</v>
      </c>
      <c r="D18" s="40"/>
      <c r="E18" s="40"/>
      <c r="F18" s="40"/>
      <c r="G18" s="40"/>
      <c r="H18" s="40"/>
      <c r="I18" s="40"/>
      <c r="J18" s="40"/>
      <c r="K18" s="73">
        <f>L18*C32/C18</f>
        <v>0</v>
      </c>
      <c r="L18" s="73">
        <f>SUM(L19,L20,L24,L25,L26)</f>
        <v>0</v>
      </c>
      <c r="M18" s="40"/>
    </row>
    <row r="19" spans="1:13" ht="56.25">
      <c r="A19" s="25" t="s">
        <v>192</v>
      </c>
      <c r="B19" s="15" t="s">
        <v>6</v>
      </c>
      <c r="C19" s="5">
        <v>2</v>
      </c>
      <c r="D19" s="15" t="s">
        <v>212</v>
      </c>
      <c r="E19" s="15" t="s">
        <v>54</v>
      </c>
      <c r="F19" s="15" t="s">
        <v>98</v>
      </c>
      <c r="G19" s="15" t="s">
        <v>161</v>
      </c>
      <c r="H19" s="15" t="s">
        <v>191</v>
      </c>
      <c r="I19" s="15" t="s">
        <v>212</v>
      </c>
      <c r="J19" s="15"/>
      <c r="K19" s="72"/>
      <c r="L19" s="72">
        <f>K19*C19/C32</f>
        <v>0</v>
      </c>
      <c r="M19" s="15"/>
    </row>
    <row r="20" spans="1:13" ht="37.5">
      <c r="A20" s="25" t="s">
        <v>214</v>
      </c>
      <c r="B20" s="15"/>
      <c r="C20" s="5">
        <f>SUM(C21:C23)</f>
        <v>3</v>
      </c>
      <c r="D20" s="15"/>
      <c r="E20" s="15"/>
      <c r="F20" s="15"/>
      <c r="G20" s="15"/>
      <c r="H20" s="15"/>
      <c r="I20" s="15"/>
      <c r="J20" s="15"/>
      <c r="K20" s="72">
        <f>L20*C32/C20</f>
        <v>0</v>
      </c>
      <c r="L20" s="72">
        <f>SUM(L21:L23)</f>
        <v>0</v>
      </c>
      <c r="M20" s="15"/>
    </row>
    <row r="21" spans="1:13" ht="93.75">
      <c r="A21" s="25" t="s">
        <v>215</v>
      </c>
      <c r="B21" s="15" t="s">
        <v>6</v>
      </c>
      <c r="C21" s="5">
        <v>1</v>
      </c>
      <c r="D21" s="15" t="s">
        <v>57</v>
      </c>
      <c r="E21" s="15" t="s">
        <v>54</v>
      </c>
      <c r="F21" s="15" t="s">
        <v>98</v>
      </c>
      <c r="G21" s="15" t="s">
        <v>161</v>
      </c>
      <c r="H21" s="28" t="s">
        <v>293</v>
      </c>
      <c r="I21" s="28" t="s">
        <v>57</v>
      </c>
      <c r="J21" s="28"/>
      <c r="K21" s="74"/>
      <c r="L21" s="74">
        <f>K21*C21/C32</f>
        <v>0</v>
      </c>
      <c r="M21" s="15"/>
    </row>
    <row r="22" spans="1:13" ht="56.25">
      <c r="A22" s="25" t="s">
        <v>216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K22*C22/C32</f>
        <v>0</v>
      </c>
      <c r="M22" s="15"/>
    </row>
    <row r="23" spans="1:13" ht="56.25">
      <c r="A23" s="25" t="s">
        <v>217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K23*C23/C32</f>
        <v>0</v>
      </c>
      <c r="M23" s="15"/>
    </row>
    <row r="24" spans="1:13" ht="123.75" customHeight="1">
      <c r="A24" s="25" t="s">
        <v>249</v>
      </c>
      <c r="B24" s="15" t="s">
        <v>6</v>
      </c>
      <c r="C24" s="5">
        <v>3</v>
      </c>
      <c r="D24" s="32" t="s">
        <v>218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K24*C24/C32</f>
        <v>0</v>
      </c>
      <c r="M24" s="15"/>
    </row>
    <row r="25" spans="1:13" ht="110.25">
      <c r="A25" s="25" t="s">
        <v>257</v>
      </c>
      <c r="B25" s="15" t="s">
        <v>6</v>
      </c>
      <c r="C25" s="5">
        <v>8</v>
      </c>
      <c r="D25" s="11" t="s">
        <v>58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K25*C25/C32</f>
        <v>0</v>
      </c>
      <c r="M25" s="15"/>
    </row>
    <row r="26" spans="1:13" ht="86.25">
      <c r="A26" s="25" t="s">
        <v>274</v>
      </c>
      <c r="B26" s="15" t="s">
        <v>6</v>
      </c>
      <c r="C26" s="5">
        <v>4</v>
      </c>
      <c r="D26" s="14" t="s">
        <v>8</v>
      </c>
      <c r="E26" s="15" t="s">
        <v>54</v>
      </c>
      <c r="F26" s="15" t="s">
        <v>98</v>
      </c>
      <c r="G26" s="15" t="s">
        <v>161</v>
      </c>
      <c r="H26" s="28" t="s">
        <v>191</v>
      </c>
      <c r="I26" s="15" t="s">
        <v>212</v>
      </c>
      <c r="J26" s="15"/>
      <c r="K26" s="72"/>
      <c r="L26" s="74">
        <f>K26*C26/C32</f>
        <v>0</v>
      </c>
      <c r="M26" s="15"/>
    </row>
    <row r="27" spans="1:13" ht="18.75">
      <c r="A27" s="17" t="s">
        <v>193</v>
      </c>
      <c r="B27" s="18"/>
      <c r="C27" s="1">
        <f>SUM(C28:C31)</f>
        <v>20</v>
      </c>
      <c r="D27" s="18"/>
      <c r="E27" s="18"/>
      <c r="F27" s="18"/>
      <c r="G27" s="18"/>
      <c r="H27" s="18"/>
      <c r="I27" s="18"/>
      <c r="J27" s="18"/>
      <c r="K27" s="64">
        <f>L27*C32/C27</f>
        <v>0</v>
      </c>
      <c r="L27" s="64">
        <f>SUM(L28:L31)</f>
        <v>0</v>
      </c>
      <c r="M27" s="18"/>
    </row>
    <row r="28" spans="1:13" ht="110.25">
      <c r="A28" s="25" t="s">
        <v>296</v>
      </c>
      <c r="B28" s="15" t="s">
        <v>6</v>
      </c>
      <c r="C28" s="5">
        <v>5</v>
      </c>
      <c r="D28" s="11" t="s">
        <v>59</v>
      </c>
      <c r="E28" s="15" t="s">
        <v>54</v>
      </c>
      <c r="F28" s="15" t="s">
        <v>98</v>
      </c>
      <c r="G28" s="15" t="s">
        <v>161</v>
      </c>
      <c r="H28" s="41" t="s">
        <v>60</v>
      </c>
      <c r="I28" s="41" t="s">
        <v>61</v>
      </c>
      <c r="J28" s="28"/>
      <c r="K28" s="74"/>
      <c r="L28" s="74">
        <f>K28*C28/C32</f>
        <v>0</v>
      </c>
      <c r="M28" s="15"/>
    </row>
    <row r="29" spans="1:13" ht="56.25">
      <c r="A29" s="25" t="s">
        <v>62</v>
      </c>
      <c r="B29" s="15" t="s">
        <v>6</v>
      </c>
      <c r="C29" s="5">
        <v>5</v>
      </c>
      <c r="D29" s="15" t="s">
        <v>212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K29*C29/C32</f>
        <v>0</v>
      </c>
      <c r="M29" s="15"/>
    </row>
    <row r="30" spans="1:13" ht="86.25">
      <c r="A30" s="25" t="s">
        <v>63</v>
      </c>
      <c r="B30" s="15" t="s">
        <v>6</v>
      </c>
      <c r="C30" s="5">
        <v>5</v>
      </c>
      <c r="D30" s="13" t="s">
        <v>64</v>
      </c>
      <c r="E30" s="15" t="s">
        <v>54</v>
      </c>
      <c r="F30" s="15" t="s">
        <v>98</v>
      </c>
      <c r="G30" s="15" t="s">
        <v>161</v>
      </c>
      <c r="H30" s="41" t="s">
        <v>11</v>
      </c>
      <c r="I30" s="41" t="s">
        <v>65</v>
      </c>
      <c r="J30" s="28"/>
      <c r="K30" s="74"/>
      <c r="L30" s="74">
        <f>K30*C30/C32</f>
        <v>0</v>
      </c>
      <c r="M30" s="15"/>
    </row>
    <row r="31" spans="1:13" ht="155.25">
      <c r="A31" s="25" t="s">
        <v>102</v>
      </c>
      <c r="B31" s="15" t="s">
        <v>6</v>
      </c>
      <c r="C31" s="5">
        <v>5</v>
      </c>
      <c r="D31" s="14" t="s">
        <v>66</v>
      </c>
      <c r="E31" s="15" t="s">
        <v>54</v>
      </c>
      <c r="F31" s="15" t="s">
        <v>98</v>
      </c>
      <c r="G31" s="15" t="s">
        <v>161</v>
      </c>
      <c r="H31" s="15" t="s">
        <v>191</v>
      </c>
      <c r="I31" s="15" t="s">
        <v>212</v>
      </c>
      <c r="J31" s="15"/>
      <c r="K31" s="72"/>
      <c r="L31" s="74">
        <f>K31*C31/C32</f>
        <v>0</v>
      </c>
      <c r="M31" s="15"/>
    </row>
    <row r="32" spans="1:13" ht="18.75">
      <c r="A32" s="116" t="s">
        <v>9</v>
      </c>
      <c r="B32" s="116"/>
      <c r="C32" s="10">
        <f>SUM(C6+C16+C18+C27)</f>
        <v>100</v>
      </c>
      <c r="D32" s="12"/>
      <c r="E32" s="12"/>
      <c r="F32" s="12"/>
      <c r="G32" s="12"/>
      <c r="H32" s="12"/>
      <c r="I32" s="12"/>
      <c r="J32" s="12"/>
      <c r="K32" s="12"/>
      <c r="L32" s="76">
        <f>SUM(L6,L16,L18,L27)</f>
        <v>0</v>
      </c>
      <c r="M32" s="12"/>
    </row>
    <row r="35" spans="1:12" s="107" customFormat="1" ht="19.5">
      <c r="A35" s="102" t="s">
        <v>344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340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341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12" t="s">
        <v>342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s="107" customFormat="1" ht="18.75">
      <c r="A39" s="106" t="s">
        <v>343</v>
      </c>
      <c r="B39" s="106"/>
      <c r="C39" s="108"/>
      <c r="D39" s="108"/>
      <c r="E39" s="108"/>
      <c r="F39" s="108"/>
      <c r="G39" s="108"/>
      <c r="H39" s="108"/>
      <c r="I39" s="109"/>
      <c r="J39" s="109"/>
      <c r="K39" s="109"/>
      <c r="L39" s="106"/>
    </row>
  </sheetData>
  <sheetProtection/>
  <mergeCells count="12">
    <mergeCell ref="D4:D5"/>
    <mergeCell ref="E4:I4"/>
    <mergeCell ref="M4:M5"/>
    <mergeCell ref="A38:L38"/>
    <mergeCell ref="J4:L4"/>
    <mergeCell ref="A32:B32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6">
        <f>SUM(C11:C14)</f>
        <v>50</v>
      </c>
      <c r="D10" s="30"/>
      <c r="E10" s="30"/>
      <c r="F10" s="30"/>
      <c r="G10" s="31"/>
      <c r="H10" s="31"/>
      <c r="I10" s="31"/>
      <c r="J10" s="31"/>
      <c r="K10" s="70">
        <f>L10*C31/C10</f>
        <v>0</v>
      </c>
      <c r="L10" s="70">
        <f>SUM(L11:L14)</f>
        <v>0</v>
      </c>
      <c r="M10" s="31"/>
    </row>
    <row r="11" spans="1:13" ht="56.25">
      <c r="A11" s="25" t="s">
        <v>266</v>
      </c>
      <c r="B11" s="15" t="s">
        <v>6</v>
      </c>
      <c r="C11" s="5">
        <v>15</v>
      </c>
      <c r="D11" s="28" t="s">
        <v>286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57</v>
      </c>
      <c r="J11" s="27"/>
      <c r="K11" s="69"/>
      <c r="L11" s="69">
        <f>K11*C11/C31</f>
        <v>0</v>
      </c>
      <c r="M11" s="28"/>
    </row>
    <row r="12" spans="1:13" ht="37.5">
      <c r="A12" s="25" t="s">
        <v>145</v>
      </c>
      <c r="B12" s="15" t="s">
        <v>6</v>
      </c>
      <c r="C12" s="5">
        <v>15</v>
      </c>
      <c r="D12" s="28" t="s">
        <v>267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80</v>
      </c>
      <c r="J12" s="27"/>
      <c r="K12" s="69"/>
      <c r="L12" s="69">
        <f>K12*C12/C31</f>
        <v>0</v>
      </c>
      <c r="M12" s="32"/>
    </row>
    <row r="13" spans="1:13" ht="93.75">
      <c r="A13" s="25" t="s">
        <v>183</v>
      </c>
      <c r="B13" s="15" t="s">
        <v>6</v>
      </c>
      <c r="C13" s="5">
        <v>10</v>
      </c>
      <c r="D13" s="28" t="s">
        <v>309</v>
      </c>
      <c r="E13" s="33" t="s">
        <v>54</v>
      </c>
      <c r="F13" s="33" t="s">
        <v>98</v>
      </c>
      <c r="G13" s="33" t="s">
        <v>161</v>
      </c>
      <c r="H13" s="27" t="s">
        <v>272</v>
      </c>
      <c r="I13" s="27" t="s">
        <v>293</v>
      </c>
      <c r="J13" s="27"/>
      <c r="K13" s="69"/>
      <c r="L13" s="69">
        <f>K13*C13/C31</f>
        <v>0</v>
      </c>
      <c r="M13" s="32"/>
    </row>
    <row r="14" spans="1:13" ht="56.25">
      <c r="A14" s="25" t="s">
        <v>206</v>
      </c>
      <c r="B14" s="15" t="s">
        <v>6</v>
      </c>
      <c r="C14" s="5">
        <v>10</v>
      </c>
      <c r="D14" s="28" t="s">
        <v>212</v>
      </c>
      <c r="E14" s="33" t="s">
        <v>54</v>
      </c>
      <c r="F14" s="33" t="s">
        <v>98</v>
      </c>
      <c r="G14" s="33" t="s">
        <v>161</v>
      </c>
      <c r="H14" s="27" t="s">
        <v>191</v>
      </c>
      <c r="I14" s="27" t="s">
        <v>212</v>
      </c>
      <c r="J14" s="27"/>
      <c r="K14" s="69"/>
      <c r="L14" s="69">
        <f>K14*C14/C31</f>
        <v>0</v>
      </c>
      <c r="M14" s="32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SUM(L20:L22)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3.7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12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731BF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SUM(C7+C11)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SUM(C8,C9)</f>
        <v>10</v>
      </c>
      <c r="D7" s="20"/>
      <c r="E7" s="21"/>
      <c r="F7" s="21"/>
      <c r="G7" s="21"/>
      <c r="H7" s="21"/>
      <c r="I7" s="21"/>
      <c r="J7" s="21"/>
      <c r="K7" s="65">
        <f>L7*C31/C7</f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66"/>
      <c r="L8" s="66"/>
      <c r="M8" s="23" t="s">
        <v>13</v>
      </c>
    </row>
    <row r="9" spans="1:13" ht="56.25">
      <c r="A9" s="22" t="s">
        <v>96</v>
      </c>
      <c r="B9" s="23"/>
      <c r="C9" s="4">
        <f>SUM(C10:C10)</f>
        <v>10</v>
      </c>
      <c r="D9" s="23"/>
      <c r="E9" s="23"/>
      <c r="F9" s="23"/>
      <c r="G9" s="23"/>
      <c r="H9" s="23"/>
      <c r="I9" s="23"/>
      <c r="J9" s="23"/>
      <c r="K9" s="68">
        <f>L9*C31/C9</f>
        <v>0</v>
      </c>
      <c r="L9" s="68">
        <f>SUM(L10)</f>
        <v>0</v>
      </c>
      <c r="M9" s="23"/>
    </row>
    <row r="10" spans="1:13" ht="86.25">
      <c r="A10" s="25" t="s">
        <v>97</v>
      </c>
      <c r="B10" s="15" t="s">
        <v>6</v>
      </c>
      <c r="C10" s="5">
        <v>10</v>
      </c>
      <c r="D10" s="13" t="s">
        <v>14</v>
      </c>
      <c r="E10" s="26" t="s">
        <v>54</v>
      </c>
      <c r="F10" s="26" t="s">
        <v>98</v>
      </c>
      <c r="G10" s="26" t="s">
        <v>161</v>
      </c>
      <c r="H10" s="27" t="s">
        <v>191</v>
      </c>
      <c r="I10" s="27" t="s">
        <v>212</v>
      </c>
      <c r="J10" s="27"/>
      <c r="K10" s="69"/>
      <c r="L10" s="69">
        <f>K10*C10/C31</f>
        <v>0</v>
      </c>
      <c r="M10" s="28" t="s">
        <v>15</v>
      </c>
    </row>
    <row r="11" spans="1:13" ht="56.25">
      <c r="A11" s="29" t="s">
        <v>99</v>
      </c>
      <c r="B11" s="30"/>
      <c r="C11" s="6">
        <f>SUM(C12:C14)</f>
        <v>40</v>
      </c>
      <c r="D11" s="30"/>
      <c r="E11" s="30"/>
      <c r="F11" s="30"/>
      <c r="G11" s="31"/>
      <c r="H11" s="31"/>
      <c r="I11" s="31"/>
      <c r="J11" s="31"/>
      <c r="K11" s="70">
        <f>L11*C31/C11</f>
        <v>0</v>
      </c>
      <c r="L11" s="70">
        <f>SUM(L12,L13,L14)</f>
        <v>0</v>
      </c>
      <c r="M11" s="31"/>
    </row>
    <row r="12" spans="1:13" ht="94.5">
      <c r="A12" s="25" t="s">
        <v>250</v>
      </c>
      <c r="B12" s="15" t="s">
        <v>6</v>
      </c>
      <c r="C12" s="5">
        <v>10</v>
      </c>
      <c r="D12" s="32" t="s">
        <v>16</v>
      </c>
      <c r="E12" s="33" t="s">
        <v>54</v>
      </c>
      <c r="F12" s="33" t="s">
        <v>98</v>
      </c>
      <c r="G12" s="33" t="s">
        <v>161</v>
      </c>
      <c r="H12" s="34" t="s">
        <v>55</v>
      </c>
      <c r="I12" s="34" t="s">
        <v>302</v>
      </c>
      <c r="J12" s="27"/>
      <c r="K12" s="69"/>
      <c r="L12" s="69">
        <f>K12*C12/C31</f>
        <v>0</v>
      </c>
      <c r="M12" s="28"/>
    </row>
    <row r="13" spans="1:13" ht="93.75">
      <c r="A13" s="25" t="s">
        <v>103</v>
      </c>
      <c r="B13" s="15" t="s">
        <v>6</v>
      </c>
      <c r="C13" s="5">
        <v>10</v>
      </c>
      <c r="D13" s="35" t="s">
        <v>260</v>
      </c>
      <c r="E13" s="33" t="s">
        <v>54</v>
      </c>
      <c r="F13" s="33" t="s">
        <v>98</v>
      </c>
      <c r="G13" s="33" t="s">
        <v>161</v>
      </c>
      <c r="H13" s="27" t="s">
        <v>223</v>
      </c>
      <c r="I13" s="27" t="s">
        <v>261</v>
      </c>
      <c r="J13" s="27"/>
      <c r="K13" s="69"/>
      <c r="L13" s="69">
        <f>K13*C13/C31</f>
        <v>0</v>
      </c>
      <c r="M13" s="32"/>
    </row>
    <row r="14" spans="1:13" ht="75">
      <c r="A14" s="36" t="s">
        <v>166</v>
      </c>
      <c r="B14" s="15" t="s">
        <v>6</v>
      </c>
      <c r="C14" s="5">
        <v>20</v>
      </c>
      <c r="D14" s="32" t="s">
        <v>56</v>
      </c>
      <c r="E14" s="33" t="s">
        <v>54</v>
      </c>
      <c r="F14" s="33" t="s">
        <v>98</v>
      </c>
      <c r="G14" s="33" t="s">
        <v>161</v>
      </c>
      <c r="H14" s="27" t="s">
        <v>191</v>
      </c>
      <c r="I14" s="27" t="s">
        <v>212</v>
      </c>
      <c r="J14" s="27"/>
      <c r="K14" s="69"/>
      <c r="L14" s="69">
        <f>K14*C14/C31</f>
        <v>0</v>
      </c>
      <c r="M14" s="37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5.2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75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37"/>
  <sheetViews>
    <sheetView workbookViewId="0" topLeftCell="A30">
      <selection activeCell="A33" sqref="A33:IV37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SUM(C7+C12)</f>
        <v>50</v>
      </c>
      <c r="D6" s="18"/>
      <c r="E6" s="18"/>
      <c r="F6" s="18"/>
      <c r="G6" s="18"/>
      <c r="H6" s="18"/>
      <c r="I6" s="18"/>
      <c r="J6" s="18"/>
      <c r="K6" s="64">
        <f>L6*C30/C6</f>
        <v>0</v>
      </c>
      <c r="L6" s="64">
        <f>SUM(L7,L12)</f>
        <v>0</v>
      </c>
      <c r="M6" s="18"/>
    </row>
    <row r="7" spans="1:13" ht="75">
      <c r="A7" s="19" t="s">
        <v>52</v>
      </c>
      <c r="B7" s="20"/>
      <c r="C7" s="3">
        <f>SUM(C8,C10)</f>
        <v>30</v>
      </c>
      <c r="D7" s="20"/>
      <c r="E7" s="21"/>
      <c r="F7" s="21"/>
      <c r="G7" s="21"/>
      <c r="H7" s="21"/>
      <c r="I7" s="21"/>
      <c r="J7" s="21"/>
      <c r="K7" s="65">
        <f>L7*C30/C7</f>
        <v>0</v>
      </c>
      <c r="L7" s="65">
        <f>SUM(L8,L10)</f>
        <v>0</v>
      </c>
      <c r="M7" s="21"/>
    </row>
    <row r="8" spans="1:13" ht="93.75">
      <c r="A8" s="22" t="s">
        <v>53</v>
      </c>
      <c r="B8" s="23"/>
      <c r="C8" s="4">
        <f>SUM(C9)</f>
        <v>20</v>
      </c>
      <c r="D8" s="23"/>
      <c r="E8" s="24"/>
      <c r="F8" s="24"/>
      <c r="G8" s="24"/>
      <c r="H8" s="24"/>
      <c r="I8" s="24"/>
      <c r="J8" s="24"/>
      <c r="K8" s="68">
        <f>L8*C30/C8</f>
        <v>0</v>
      </c>
      <c r="L8" s="68">
        <f>SUM(L9)</f>
        <v>0</v>
      </c>
      <c r="M8" s="23"/>
    </row>
    <row r="9" spans="1:13" ht="75">
      <c r="A9" s="22" t="s">
        <v>86</v>
      </c>
      <c r="B9" s="23" t="s">
        <v>6</v>
      </c>
      <c r="C9" s="4">
        <v>20</v>
      </c>
      <c r="D9" s="33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K9*C9/C30</f>
        <v>0</v>
      </c>
      <c r="M9" s="28" t="s">
        <v>7</v>
      </c>
    </row>
    <row r="10" spans="1:13" ht="56.25">
      <c r="A10" s="22" t="s">
        <v>96</v>
      </c>
      <c r="B10" s="23"/>
      <c r="C10" s="4">
        <f>SUM(C11)</f>
        <v>10</v>
      </c>
      <c r="D10" s="23"/>
      <c r="E10" s="23"/>
      <c r="F10" s="23"/>
      <c r="G10" s="23"/>
      <c r="H10" s="23"/>
      <c r="I10" s="23"/>
      <c r="J10" s="23"/>
      <c r="K10" s="68">
        <f>L10*C30/C10</f>
        <v>0</v>
      </c>
      <c r="L10" s="68">
        <f>SUM(L11)</f>
        <v>0</v>
      </c>
      <c r="M10" s="23"/>
    </row>
    <row r="11" spans="1:13" ht="141.75">
      <c r="A11" s="22" t="s">
        <v>143</v>
      </c>
      <c r="B11" s="15" t="s">
        <v>6</v>
      </c>
      <c r="C11" s="5">
        <v>10</v>
      </c>
      <c r="D11" s="34" t="s">
        <v>174</v>
      </c>
      <c r="E11" s="26" t="s">
        <v>54</v>
      </c>
      <c r="F11" s="26" t="s">
        <v>98</v>
      </c>
      <c r="G11" s="26" t="s">
        <v>161</v>
      </c>
      <c r="H11" s="27" t="s">
        <v>276</v>
      </c>
      <c r="I11" s="27" t="s">
        <v>170</v>
      </c>
      <c r="J11" s="47"/>
      <c r="K11" s="87"/>
      <c r="L11" s="87">
        <f>K11*C11/C30</f>
        <v>0</v>
      </c>
      <c r="M11" s="54" t="s">
        <v>10</v>
      </c>
    </row>
    <row r="12" spans="1:13" ht="56.25">
      <c r="A12" s="29" t="s">
        <v>99</v>
      </c>
      <c r="B12" s="30"/>
      <c r="C12" s="6">
        <f>SUM(C13:C13)</f>
        <v>20</v>
      </c>
      <c r="D12" s="30"/>
      <c r="E12" s="30"/>
      <c r="F12" s="30"/>
      <c r="G12" s="31"/>
      <c r="H12" s="31"/>
      <c r="I12" s="31"/>
      <c r="J12" s="30"/>
      <c r="K12" s="88">
        <f>L12*C30/C12</f>
        <v>0</v>
      </c>
      <c r="L12" s="88">
        <f>SUM(L13)</f>
        <v>0</v>
      </c>
      <c r="M12" s="30"/>
    </row>
    <row r="13" spans="1:13" ht="86.25">
      <c r="A13" s="22" t="s">
        <v>144</v>
      </c>
      <c r="B13" s="15" t="s">
        <v>6</v>
      </c>
      <c r="C13" s="5">
        <v>20</v>
      </c>
      <c r="D13" s="58" t="s">
        <v>313</v>
      </c>
      <c r="E13" s="33" t="s">
        <v>54</v>
      </c>
      <c r="F13" s="33" t="s">
        <v>98</v>
      </c>
      <c r="G13" s="33" t="s">
        <v>161</v>
      </c>
      <c r="H13" s="27" t="s">
        <v>191</v>
      </c>
      <c r="I13" s="27" t="s">
        <v>212</v>
      </c>
      <c r="J13" s="27"/>
      <c r="K13" s="69"/>
      <c r="L13" s="69">
        <f>K13*C13/C30</f>
        <v>0</v>
      </c>
      <c r="M13" s="28"/>
    </row>
    <row r="14" spans="1:13" ht="18.75">
      <c r="A14" s="38" t="s">
        <v>101</v>
      </c>
      <c r="B14" s="39"/>
      <c r="C14" s="7">
        <f>SUM(C15)</f>
        <v>10</v>
      </c>
      <c r="D14" s="39"/>
      <c r="E14" s="39"/>
      <c r="F14" s="39"/>
      <c r="G14" s="39"/>
      <c r="H14" s="39"/>
      <c r="I14" s="39"/>
      <c r="J14" s="39"/>
      <c r="K14" s="71">
        <f>L14*C30/C14</f>
        <v>0</v>
      </c>
      <c r="L14" s="71">
        <f>SUM(L15)</f>
        <v>0</v>
      </c>
      <c r="M14" s="39"/>
    </row>
    <row r="15" spans="1:13" ht="63">
      <c r="A15" s="25" t="s">
        <v>163</v>
      </c>
      <c r="B15" s="15" t="s">
        <v>6</v>
      </c>
      <c r="C15" s="5">
        <v>10</v>
      </c>
      <c r="D15" s="11" t="s">
        <v>292</v>
      </c>
      <c r="E15" s="15" t="s">
        <v>54</v>
      </c>
      <c r="F15" s="15" t="s">
        <v>98</v>
      </c>
      <c r="G15" s="15" t="s">
        <v>161</v>
      </c>
      <c r="H15" s="15" t="s">
        <v>191</v>
      </c>
      <c r="I15" s="15" t="s">
        <v>212</v>
      </c>
      <c r="J15" s="15"/>
      <c r="K15" s="72"/>
      <c r="L15" s="72">
        <f>K15*C15/C30</f>
        <v>0</v>
      </c>
      <c r="M15" s="15"/>
    </row>
    <row r="16" spans="1:13" ht="37.5">
      <c r="A16" s="63" t="s">
        <v>164</v>
      </c>
      <c r="B16" s="40"/>
      <c r="C16" s="8">
        <f>SUM(C17+C18+C22+C23+C24)</f>
        <v>15</v>
      </c>
      <c r="D16" s="40"/>
      <c r="E16" s="40"/>
      <c r="F16" s="40"/>
      <c r="G16" s="40"/>
      <c r="H16" s="40"/>
      <c r="I16" s="40"/>
      <c r="J16" s="40"/>
      <c r="K16" s="73">
        <f>L16*C30/C16</f>
        <v>0</v>
      </c>
      <c r="L16" s="73">
        <f>SUM(L17,L18,L22,L23,L24)</f>
        <v>0</v>
      </c>
      <c r="M16" s="40"/>
    </row>
    <row r="17" spans="1:13" ht="56.25">
      <c r="A17" s="25" t="s">
        <v>192</v>
      </c>
      <c r="B17" s="15"/>
      <c r="C17" s="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13</v>
      </c>
    </row>
    <row r="18" spans="1:13" ht="37.5">
      <c r="A18" s="25" t="s">
        <v>214</v>
      </c>
      <c r="B18" s="15"/>
      <c r="C18" s="5"/>
      <c r="D18" s="15"/>
      <c r="E18" s="15"/>
      <c r="F18" s="15"/>
      <c r="G18" s="15"/>
      <c r="H18" s="15"/>
      <c r="I18" s="15"/>
      <c r="J18" s="15"/>
      <c r="K18" s="15"/>
      <c r="L18" s="15"/>
      <c r="M18" s="15" t="s">
        <v>13</v>
      </c>
    </row>
    <row r="19" spans="1:13" ht="93.75">
      <c r="A19" s="25" t="s">
        <v>215</v>
      </c>
      <c r="B19" s="15"/>
      <c r="C19" s="5"/>
      <c r="D19" s="15"/>
      <c r="E19" s="15"/>
      <c r="F19" s="15"/>
      <c r="G19" s="15"/>
      <c r="H19" s="28"/>
      <c r="I19" s="28"/>
      <c r="J19" s="28"/>
      <c r="K19" s="28"/>
      <c r="L19" s="28"/>
      <c r="M19" s="15"/>
    </row>
    <row r="20" spans="1:13" ht="56.25">
      <c r="A20" s="25" t="s">
        <v>216</v>
      </c>
      <c r="B20" s="15"/>
      <c r="C20" s="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56.25">
      <c r="A21" s="25" t="s">
        <v>217</v>
      </c>
      <c r="B21" s="15"/>
      <c r="C21" s="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3.75" customHeight="1">
      <c r="A22" s="25" t="s">
        <v>249</v>
      </c>
      <c r="B22" s="15" t="s">
        <v>6</v>
      </c>
      <c r="C22" s="5">
        <v>3</v>
      </c>
      <c r="D22" s="32" t="s">
        <v>218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K22*C22/C30</f>
        <v>0</v>
      </c>
      <c r="M22" s="15"/>
    </row>
    <row r="23" spans="1:13" ht="110.25">
      <c r="A23" s="25" t="s">
        <v>257</v>
      </c>
      <c r="B23" s="15" t="s">
        <v>6</v>
      </c>
      <c r="C23" s="5">
        <v>8</v>
      </c>
      <c r="D23" s="11" t="s">
        <v>58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2">
        <f>K23*C23/C30</f>
        <v>0</v>
      </c>
      <c r="M23" s="15"/>
    </row>
    <row r="24" spans="1:13" ht="86.25">
      <c r="A24" s="25" t="s">
        <v>274</v>
      </c>
      <c r="B24" s="15" t="s">
        <v>6</v>
      </c>
      <c r="C24" s="5">
        <v>4</v>
      </c>
      <c r="D24" s="14" t="s">
        <v>8</v>
      </c>
      <c r="E24" s="15" t="s">
        <v>54</v>
      </c>
      <c r="F24" s="15" t="s">
        <v>98</v>
      </c>
      <c r="G24" s="15" t="s">
        <v>161</v>
      </c>
      <c r="H24" s="28" t="s">
        <v>191</v>
      </c>
      <c r="I24" s="15" t="s">
        <v>212</v>
      </c>
      <c r="J24" s="15"/>
      <c r="K24" s="72"/>
      <c r="L24" s="72">
        <f>K24*C24/C30</f>
        <v>0</v>
      </c>
      <c r="M24" s="15"/>
    </row>
    <row r="25" spans="1:13" ht="18.75">
      <c r="A25" s="17" t="s">
        <v>193</v>
      </c>
      <c r="B25" s="18"/>
      <c r="C25" s="1">
        <f>SUM(C26:C29)</f>
        <v>20</v>
      </c>
      <c r="D25" s="18"/>
      <c r="E25" s="18"/>
      <c r="F25" s="18"/>
      <c r="G25" s="18"/>
      <c r="H25" s="18"/>
      <c r="I25" s="18"/>
      <c r="J25" s="18"/>
      <c r="K25" s="64">
        <f>L25*C30/C25</f>
        <v>0</v>
      </c>
      <c r="L25" s="64">
        <f>SUM(L26,L27,L28,L29)</f>
        <v>0</v>
      </c>
      <c r="M25" s="18"/>
    </row>
    <row r="26" spans="1:13" ht="110.25">
      <c r="A26" s="25" t="s">
        <v>296</v>
      </c>
      <c r="B26" s="15" t="s">
        <v>6</v>
      </c>
      <c r="C26" s="5">
        <v>5</v>
      </c>
      <c r="D26" s="11" t="s">
        <v>59</v>
      </c>
      <c r="E26" s="15" t="s">
        <v>54</v>
      </c>
      <c r="F26" s="15" t="s">
        <v>98</v>
      </c>
      <c r="G26" s="15" t="s">
        <v>161</v>
      </c>
      <c r="H26" s="41" t="s">
        <v>60</v>
      </c>
      <c r="I26" s="41" t="s">
        <v>61</v>
      </c>
      <c r="J26" s="28"/>
      <c r="K26" s="74"/>
      <c r="L26" s="74">
        <f>K26*C26/C30</f>
        <v>0</v>
      </c>
      <c r="M26" s="15"/>
    </row>
    <row r="27" spans="1:13" ht="56.25">
      <c r="A27" s="25" t="s">
        <v>62</v>
      </c>
      <c r="B27" s="15" t="s">
        <v>6</v>
      </c>
      <c r="C27" s="5">
        <v>5</v>
      </c>
      <c r="D27" s="15" t="s">
        <v>212</v>
      </c>
      <c r="E27" s="15" t="s">
        <v>54</v>
      </c>
      <c r="F27" s="15" t="s">
        <v>98</v>
      </c>
      <c r="G27" s="15" t="s">
        <v>161</v>
      </c>
      <c r="H27" s="15" t="s">
        <v>191</v>
      </c>
      <c r="I27" s="15" t="s">
        <v>212</v>
      </c>
      <c r="J27" s="15"/>
      <c r="K27" s="72"/>
      <c r="L27" s="74">
        <f>K27*C27/C30</f>
        <v>0</v>
      </c>
      <c r="M27" s="15"/>
    </row>
    <row r="28" spans="1:13" ht="86.25">
      <c r="A28" s="25" t="s">
        <v>63</v>
      </c>
      <c r="B28" s="15" t="s">
        <v>6</v>
      </c>
      <c r="C28" s="5">
        <v>5</v>
      </c>
      <c r="D28" s="13" t="s">
        <v>64</v>
      </c>
      <c r="E28" s="15" t="s">
        <v>54</v>
      </c>
      <c r="F28" s="15" t="s">
        <v>98</v>
      </c>
      <c r="G28" s="15" t="s">
        <v>161</v>
      </c>
      <c r="H28" s="41" t="s">
        <v>11</v>
      </c>
      <c r="I28" s="41" t="s">
        <v>65</v>
      </c>
      <c r="J28" s="28"/>
      <c r="K28" s="74"/>
      <c r="L28" s="74">
        <f>K28*C28/C30</f>
        <v>0</v>
      </c>
      <c r="M28" s="15"/>
    </row>
    <row r="29" spans="1:13" ht="155.25">
      <c r="A29" s="25" t="s">
        <v>102</v>
      </c>
      <c r="B29" s="15" t="s">
        <v>6</v>
      </c>
      <c r="C29" s="5">
        <v>5</v>
      </c>
      <c r="D29" s="14" t="s">
        <v>66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K29*C29/C30</f>
        <v>0</v>
      </c>
      <c r="M29" s="15"/>
    </row>
    <row r="30" spans="1:13" ht="18.75">
      <c r="A30" s="116" t="s">
        <v>9</v>
      </c>
      <c r="B30" s="116"/>
      <c r="C30" s="10">
        <f>SUM(C6+C14+C16+C25)</f>
        <v>95</v>
      </c>
      <c r="D30" s="12"/>
      <c r="E30" s="12"/>
      <c r="F30" s="12"/>
      <c r="G30" s="12"/>
      <c r="H30" s="12"/>
      <c r="I30" s="12"/>
      <c r="J30" s="12"/>
      <c r="K30" s="12"/>
      <c r="L30" s="76">
        <f>SUM(L6,L14,L16,L25)</f>
        <v>0</v>
      </c>
      <c r="M30" s="12"/>
    </row>
    <row r="33" spans="1:12" s="107" customFormat="1" ht="19.5">
      <c r="A33" s="102" t="s">
        <v>344</v>
      </c>
      <c r="B33" s="103"/>
      <c r="C33" s="104"/>
      <c r="D33" s="104"/>
      <c r="E33" s="104"/>
      <c r="F33" s="104"/>
      <c r="G33" s="104"/>
      <c r="H33" s="104"/>
      <c r="I33" s="105"/>
      <c r="J33" s="105"/>
      <c r="K33" s="105"/>
      <c r="L33" s="106"/>
    </row>
    <row r="34" spans="1:12" s="107" customFormat="1" ht="19.5">
      <c r="A34" s="102" t="s">
        <v>340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341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12" t="s">
        <v>342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107" customFormat="1" ht="18.75">
      <c r="A37" s="106" t="s">
        <v>343</v>
      </c>
      <c r="B37" s="106"/>
      <c r="C37" s="108"/>
      <c r="D37" s="108"/>
      <c r="E37" s="108"/>
      <c r="F37" s="108"/>
      <c r="G37" s="108"/>
      <c r="H37" s="108"/>
      <c r="I37" s="109"/>
      <c r="J37" s="109"/>
      <c r="K37" s="109"/>
      <c r="L37" s="106"/>
    </row>
  </sheetData>
  <sheetProtection/>
  <mergeCells count="12">
    <mergeCell ref="D4:D5"/>
    <mergeCell ref="E4:I4"/>
    <mergeCell ref="M4:M5"/>
    <mergeCell ref="A36:L36"/>
    <mergeCell ref="J4:L4"/>
    <mergeCell ref="A30:B30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9"/>
  <sheetViews>
    <sheetView workbookViewId="0" topLeftCell="A31">
      <selection activeCell="I35" sqref="I35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SUM(C7+C11)</f>
        <v>50</v>
      </c>
      <c r="D6" s="18"/>
      <c r="E6" s="18"/>
      <c r="F6" s="18"/>
      <c r="G6" s="18"/>
      <c r="H6" s="18"/>
      <c r="I6" s="18"/>
      <c r="J6" s="18"/>
      <c r="K6" s="64">
        <f>L6*C32/C6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SUM(C8,C10)</f>
        <v>8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SUM(L8,L10)</f>
        <v>0</v>
      </c>
      <c r="M7" s="21"/>
    </row>
    <row r="8" spans="1:13" ht="93.75">
      <c r="A8" s="22" t="s">
        <v>53</v>
      </c>
      <c r="B8" s="23"/>
      <c r="C8" s="4">
        <f>SUM(C9)</f>
        <v>8</v>
      </c>
      <c r="D8" s="23"/>
      <c r="E8" s="24"/>
      <c r="F8" s="24"/>
      <c r="G8" s="24"/>
      <c r="H8" s="24"/>
      <c r="I8" s="24"/>
      <c r="J8" s="24"/>
      <c r="K8" s="68">
        <f>L8*C32/C8</f>
        <v>0</v>
      </c>
      <c r="L8" s="68">
        <f>SUM(L9)</f>
        <v>0</v>
      </c>
      <c r="M8" s="23"/>
    </row>
    <row r="9" spans="1:13" ht="75">
      <c r="A9" s="22" t="s">
        <v>330</v>
      </c>
      <c r="B9" s="23" t="s">
        <v>20</v>
      </c>
      <c r="C9" s="4">
        <v>8</v>
      </c>
      <c r="D9" s="33" t="s">
        <v>224</v>
      </c>
      <c r="E9" s="33" t="s">
        <v>54</v>
      </c>
      <c r="F9" s="33" t="s">
        <v>98</v>
      </c>
      <c r="G9" s="33" t="s">
        <v>161</v>
      </c>
      <c r="H9" s="23" t="s">
        <v>194</v>
      </c>
      <c r="I9" s="23" t="s">
        <v>221</v>
      </c>
      <c r="J9" s="24"/>
      <c r="K9" s="68"/>
      <c r="L9" s="68">
        <f>K9*C9/C32</f>
        <v>0</v>
      </c>
      <c r="M9" s="33" t="s">
        <v>331</v>
      </c>
    </row>
    <row r="10" spans="1:13" ht="56.25">
      <c r="A10" s="22" t="s">
        <v>96</v>
      </c>
      <c r="B10" s="23"/>
      <c r="C10" s="4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 t="s">
        <v>13</v>
      </c>
    </row>
    <row r="11" spans="1:13" ht="56.25">
      <c r="A11" s="29" t="s">
        <v>99</v>
      </c>
      <c r="B11" s="30"/>
      <c r="C11" s="6">
        <f>SUM(C12:C15)</f>
        <v>42</v>
      </c>
      <c r="D11" s="30"/>
      <c r="E11" s="30"/>
      <c r="F11" s="30"/>
      <c r="G11" s="31"/>
      <c r="H11" s="31"/>
      <c r="I11" s="31"/>
      <c r="J11" s="31"/>
      <c r="K11" s="70">
        <f>L11*C32/C11</f>
        <v>0</v>
      </c>
      <c r="L11" s="70">
        <f>SUM(L7:L10,L12,L13,L14,L15)</f>
        <v>0</v>
      </c>
      <c r="M11" s="31"/>
    </row>
    <row r="12" spans="1:13" ht="37.5">
      <c r="A12" s="25" t="s">
        <v>141</v>
      </c>
      <c r="B12" s="15" t="s">
        <v>6</v>
      </c>
      <c r="C12" s="5">
        <v>11</v>
      </c>
      <c r="D12" s="28" t="s">
        <v>293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293</v>
      </c>
      <c r="J12" s="27"/>
      <c r="K12" s="69"/>
      <c r="L12" s="69">
        <f>K12*C12/C32</f>
        <v>0</v>
      </c>
      <c r="M12" s="28"/>
    </row>
    <row r="13" spans="1:13" ht="75">
      <c r="A13" s="25" t="s">
        <v>142</v>
      </c>
      <c r="B13" s="15" t="s">
        <v>6</v>
      </c>
      <c r="C13" s="5">
        <v>11</v>
      </c>
      <c r="D13" s="28" t="s">
        <v>312</v>
      </c>
      <c r="E13" s="33" t="s">
        <v>54</v>
      </c>
      <c r="F13" s="33" t="s">
        <v>98</v>
      </c>
      <c r="G13" s="33" t="s">
        <v>161</v>
      </c>
      <c r="H13" s="27" t="s">
        <v>191</v>
      </c>
      <c r="I13" s="27" t="s">
        <v>212</v>
      </c>
      <c r="J13" s="27"/>
      <c r="K13" s="69"/>
      <c r="L13" s="69">
        <f>K13*C13/C32</f>
        <v>0</v>
      </c>
      <c r="M13" s="32"/>
    </row>
    <row r="14" spans="1:13" ht="94.5">
      <c r="A14" s="25" t="s">
        <v>182</v>
      </c>
      <c r="B14" s="15" t="s">
        <v>6</v>
      </c>
      <c r="C14" s="5">
        <v>10</v>
      </c>
      <c r="D14" s="28" t="s">
        <v>241</v>
      </c>
      <c r="E14" s="33" t="s">
        <v>54</v>
      </c>
      <c r="F14" s="33" t="s">
        <v>98</v>
      </c>
      <c r="G14" s="33" t="s">
        <v>161</v>
      </c>
      <c r="H14" s="34" t="s">
        <v>84</v>
      </c>
      <c r="I14" s="34" t="s">
        <v>85</v>
      </c>
      <c r="J14" s="27"/>
      <c r="K14" s="69"/>
      <c r="L14" s="69">
        <f>K14*C14/C32</f>
        <v>0</v>
      </c>
      <c r="M14" s="32"/>
    </row>
    <row r="15" spans="1:13" ht="56.25">
      <c r="A15" s="25" t="s">
        <v>205</v>
      </c>
      <c r="B15" s="15" t="s">
        <v>6</v>
      </c>
      <c r="C15" s="5">
        <v>10</v>
      </c>
      <c r="D15" s="28" t="s">
        <v>212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K15*C15/C32</f>
        <v>0</v>
      </c>
      <c r="M15" s="32"/>
    </row>
    <row r="16" spans="1:13" ht="18.75">
      <c r="A16" s="38" t="s">
        <v>101</v>
      </c>
      <c r="B16" s="39"/>
      <c r="C16" s="7">
        <f>SUM(C17)</f>
        <v>10</v>
      </c>
      <c r="D16" s="39"/>
      <c r="E16" s="39"/>
      <c r="F16" s="39"/>
      <c r="G16" s="39"/>
      <c r="H16" s="39"/>
      <c r="I16" s="39"/>
      <c r="J16" s="39"/>
      <c r="K16" s="71">
        <f>L16*C32/C16</f>
        <v>0</v>
      </c>
      <c r="L16" s="71">
        <f>SUM(L17)</f>
        <v>0</v>
      </c>
      <c r="M16" s="39"/>
    </row>
    <row r="17" spans="1:13" ht="63">
      <c r="A17" s="25" t="s">
        <v>163</v>
      </c>
      <c r="B17" s="15" t="s">
        <v>6</v>
      </c>
      <c r="C17" s="5">
        <v>10</v>
      </c>
      <c r="D17" s="11" t="s">
        <v>292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K17*C17/C32</f>
        <v>0</v>
      </c>
      <c r="M17" s="15"/>
    </row>
    <row r="18" spans="1:13" ht="37.5">
      <c r="A18" s="63" t="s">
        <v>164</v>
      </c>
      <c r="B18" s="40"/>
      <c r="C18" s="8">
        <f>SUM(C19+C20+C24+C25+C26)</f>
        <v>20</v>
      </c>
      <c r="D18" s="40"/>
      <c r="E18" s="40"/>
      <c r="F18" s="40"/>
      <c r="G18" s="40"/>
      <c r="H18" s="40"/>
      <c r="I18" s="40"/>
      <c r="J18" s="40"/>
      <c r="K18" s="73">
        <f>L18*C32/C18</f>
        <v>0</v>
      </c>
      <c r="L18" s="73">
        <f>SUM(L19,L20,L24,L25,L26)</f>
        <v>0</v>
      </c>
      <c r="M18" s="40"/>
    </row>
    <row r="19" spans="1:13" ht="56.25">
      <c r="A19" s="25" t="s">
        <v>192</v>
      </c>
      <c r="B19" s="15" t="s">
        <v>6</v>
      </c>
      <c r="C19" s="5">
        <v>2</v>
      </c>
      <c r="D19" s="15" t="s">
        <v>212</v>
      </c>
      <c r="E19" s="15" t="s">
        <v>54</v>
      </c>
      <c r="F19" s="15" t="s">
        <v>98</v>
      </c>
      <c r="G19" s="15" t="s">
        <v>161</v>
      </c>
      <c r="H19" s="15" t="s">
        <v>191</v>
      </c>
      <c r="I19" s="15" t="s">
        <v>212</v>
      </c>
      <c r="J19" s="15"/>
      <c r="K19" s="72"/>
      <c r="L19" s="72">
        <f>K19*C19/C32</f>
        <v>0</v>
      </c>
      <c r="M19" s="15"/>
    </row>
    <row r="20" spans="1:13" ht="37.5">
      <c r="A20" s="25" t="s">
        <v>214</v>
      </c>
      <c r="B20" s="15"/>
      <c r="C20" s="5">
        <f>SUM(C21:C23)</f>
        <v>3</v>
      </c>
      <c r="D20" s="15"/>
      <c r="E20" s="15"/>
      <c r="F20" s="15"/>
      <c r="G20" s="15"/>
      <c r="H20" s="15"/>
      <c r="I20" s="15"/>
      <c r="J20" s="15"/>
      <c r="K20" s="72">
        <f>L20*C32/C20</f>
        <v>0</v>
      </c>
      <c r="L20" s="72">
        <f>SUM(L21,L22,L23)</f>
        <v>0</v>
      </c>
      <c r="M20" s="15"/>
    </row>
    <row r="21" spans="1:13" ht="93.75">
      <c r="A21" s="25" t="s">
        <v>215</v>
      </c>
      <c r="B21" s="15" t="s">
        <v>6</v>
      </c>
      <c r="C21" s="5">
        <v>1</v>
      </c>
      <c r="D21" s="15" t="s">
        <v>57</v>
      </c>
      <c r="E21" s="15" t="s">
        <v>54</v>
      </c>
      <c r="F21" s="15" t="s">
        <v>98</v>
      </c>
      <c r="G21" s="15" t="s">
        <v>161</v>
      </c>
      <c r="H21" s="28" t="s">
        <v>293</v>
      </c>
      <c r="I21" s="28" t="s">
        <v>57</v>
      </c>
      <c r="J21" s="28"/>
      <c r="K21" s="74"/>
      <c r="L21" s="74">
        <f>K21*C21/C32</f>
        <v>0</v>
      </c>
      <c r="M21" s="15"/>
    </row>
    <row r="22" spans="1:13" ht="56.25">
      <c r="A22" s="25" t="s">
        <v>216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K22*C22/C32</f>
        <v>0</v>
      </c>
      <c r="M22" s="15"/>
    </row>
    <row r="23" spans="1:13" ht="56.25">
      <c r="A23" s="25" t="s">
        <v>217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K23*C23/C32</f>
        <v>0</v>
      </c>
      <c r="M23" s="15"/>
    </row>
    <row r="24" spans="1:13" ht="123.75" customHeight="1">
      <c r="A24" s="25" t="s">
        <v>249</v>
      </c>
      <c r="B24" s="15" t="s">
        <v>6</v>
      </c>
      <c r="C24" s="5">
        <v>3</v>
      </c>
      <c r="D24" s="32" t="s">
        <v>218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K24*C24/C32</f>
        <v>0</v>
      </c>
      <c r="M24" s="15"/>
    </row>
    <row r="25" spans="1:13" ht="110.25">
      <c r="A25" s="25" t="s">
        <v>257</v>
      </c>
      <c r="B25" s="15" t="s">
        <v>6</v>
      </c>
      <c r="C25" s="5">
        <v>8</v>
      </c>
      <c r="D25" s="11" t="s">
        <v>58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K25*C25/C32</f>
        <v>0</v>
      </c>
      <c r="M25" s="15"/>
    </row>
    <row r="26" spans="1:13" ht="86.25">
      <c r="A26" s="25" t="s">
        <v>274</v>
      </c>
      <c r="B26" s="15" t="s">
        <v>6</v>
      </c>
      <c r="C26" s="5">
        <v>4</v>
      </c>
      <c r="D26" s="14" t="s">
        <v>8</v>
      </c>
      <c r="E26" s="15" t="s">
        <v>54</v>
      </c>
      <c r="F26" s="15" t="s">
        <v>98</v>
      </c>
      <c r="G26" s="15" t="s">
        <v>161</v>
      </c>
      <c r="H26" s="28" t="s">
        <v>191</v>
      </c>
      <c r="I26" s="15" t="s">
        <v>212</v>
      </c>
      <c r="J26" s="15"/>
      <c r="K26" s="72"/>
      <c r="L26" s="74">
        <f>K26*C26/C32</f>
        <v>0</v>
      </c>
      <c r="M26" s="15"/>
    </row>
    <row r="27" spans="1:13" ht="18.75">
      <c r="A27" s="17" t="s">
        <v>193</v>
      </c>
      <c r="B27" s="18"/>
      <c r="C27" s="1">
        <f>SUM(C28:C31)</f>
        <v>20</v>
      </c>
      <c r="D27" s="18"/>
      <c r="E27" s="18"/>
      <c r="F27" s="18"/>
      <c r="G27" s="18"/>
      <c r="H27" s="18"/>
      <c r="I27" s="18"/>
      <c r="J27" s="18"/>
      <c r="K27" s="64">
        <f>L27*C32/C27</f>
        <v>0</v>
      </c>
      <c r="L27" s="64">
        <f>SUM(L28,L29,L30,L31)</f>
        <v>0</v>
      </c>
      <c r="M27" s="18"/>
    </row>
    <row r="28" spans="1:13" ht="110.25">
      <c r="A28" s="25" t="s">
        <v>296</v>
      </c>
      <c r="B28" s="15" t="s">
        <v>6</v>
      </c>
      <c r="C28" s="5">
        <v>5</v>
      </c>
      <c r="D28" s="11" t="s">
        <v>59</v>
      </c>
      <c r="E28" s="15" t="s">
        <v>54</v>
      </c>
      <c r="F28" s="15" t="s">
        <v>98</v>
      </c>
      <c r="G28" s="15" t="s">
        <v>161</v>
      </c>
      <c r="H28" s="41" t="s">
        <v>60</v>
      </c>
      <c r="I28" s="41" t="s">
        <v>61</v>
      </c>
      <c r="J28" s="28"/>
      <c r="K28" s="74"/>
      <c r="L28" s="74">
        <f>K28*C28/C32</f>
        <v>0</v>
      </c>
      <c r="M28" s="15"/>
    </row>
    <row r="29" spans="1:13" ht="56.25">
      <c r="A29" s="25" t="s">
        <v>62</v>
      </c>
      <c r="B29" s="15" t="s">
        <v>6</v>
      </c>
      <c r="C29" s="5">
        <v>5</v>
      </c>
      <c r="D29" s="15" t="s">
        <v>212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K29*C29/C32</f>
        <v>0</v>
      </c>
      <c r="M29" s="15"/>
    </row>
    <row r="30" spans="1:13" ht="86.25">
      <c r="A30" s="25" t="s">
        <v>63</v>
      </c>
      <c r="B30" s="15" t="s">
        <v>6</v>
      </c>
      <c r="C30" s="5">
        <v>5</v>
      </c>
      <c r="D30" s="13" t="s">
        <v>64</v>
      </c>
      <c r="E30" s="15" t="s">
        <v>54</v>
      </c>
      <c r="F30" s="15" t="s">
        <v>98</v>
      </c>
      <c r="G30" s="15" t="s">
        <v>161</v>
      </c>
      <c r="H30" s="41" t="s">
        <v>11</v>
      </c>
      <c r="I30" s="41" t="s">
        <v>65</v>
      </c>
      <c r="J30" s="28"/>
      <c r="K30" s="74"/>
      <c r="L30" s="74">
        <f>K30*C30/C32</f>
        <v>0</v>
      </c>
      <c r="M30" s="15"/>
    </row>
    <row r="31" spans="1:13" ht="155.25">
      <c r="A31" s="25" t="s">
        <v>102</v>
      </c>
      <c r="B31" s="15" t="s">
        <v>6</v>
      </c>
      <c r="C31" s="5">
        <v>5</v>
      </c>
      <c r="D31" s="14" t="s">
        <v>66</v>
      </c>
      <c r="E31" s="15" t="s">
        <v>54</v>
      </c>
      <c r="F31" s="15" t="s">
        <v>98</v>
      </c>
      <c r="G31" s="15" t="s">
        <v>161</v>
      </c>
      <c r="H31" s="15" t="s">
        <v>191</v>
      </c>
      <c r="I31" s="15" t="s">
        <v>212</v>
      </c>
      <c r="J31" s="15"/>
      <c r="K31" s="72"/>
      <c r="L31" s="74">
        <f>K31*C31/C32</f>
        <v>0</v>
      </c>
      <c r="M31" s="15"/>
    </row>
    <row r="32" spans="1:13" ht="18.75">
      <c r="A32" s="116" t="s">
        <v>9</v>
      </c>
      <c r="B32" s="116"/>
      <c r="C32" s="10">
        <f>SUM(C6+C16+C18+C27)</f>
        <v>100</v>
      </c>
      <c r="D32" s="12"/>
      <c r="E32" s="12"/>
      <c r="F32" s="12"/>
      <c r="G32" s="12"/>
      <c r="H32" s="12"/>
      <c r="I32" s="12"/>
      <c r="J32" s="12"/>
      <c r="K32" s="75"/>
      <c r="L32" s="76">
        <f>SUM(L6,L16,L18,L27)</f>
        <v>0</v>
      </c>
      <c r="M32" s="12"/>
    </row>
    <row r="35" spans="1:12" s="107" customFormat="1" ht="19.5">
      <c r="A35" s="102" t="s">
        <v>344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340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341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12" t="s">
        <v>342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s="107" customFormat="1" ht="18.75">
      <c r="A39" s="106" t="s">
        <v>343</v>
      </c>
      <c r="B39" s="106"/>
      <c r="C39" s="108"/>
      <c r="D39" s="108"/>
      <c r="E39" s="108"/>
      <c r="F39" s="108"/>
      <c r="G39" s="108"/>
      <c r="H39" s="108"/>
      <c r="I39" s="109"/>
      <c r="J39" s="109"/>
      <c r="K39" s="109"/>
      <c r="L39" s="106"/>
    </row>
  </sheetData>
  <sheetProtection/>
  <mergeCells count="12">
    <mergeCell ref="E4:I4"/>
    <mergeCell ref="J4:L4"/>
    <mergeCell ref="M4:M5"/>
    <mergeCell ref="A38:L38"/>
    <mergeCell ref="A32:B32"/>
    <mergeCell ref="A1:M1"/>
    <mergeCell ref="A2:M2"/>
    <mergeCell ref="A3:M3"/>
    <mergeCell ref="A4:A5"/>
    <mergeCell ref="B4:B5"/>
    <mergeCell ref="C4:C5"/>
    <mergeCell ref="D4:D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39"/>
  <sheetViews>
    <sheetView workbookViewId="0" topLeftCell="A1">
      <selection activeCell="D40" sqref="D40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L6*C32/C6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6">
        <f>SUM(C11:C15)</f>
        <v>50</v>
      </c>
      <c r="D10" s="30"/>
      <c r="E10" s="30"/>
      <c r="F10" s="30"/>
      <c r="G10" s="31"/>
      <c r="H10" s="31"/>
      <c r="I10" s="31"/>
      <c r="J10" s="31"/>
      <c r="K10" s="70">
        <f>L10*C32/C10</f>
        <v>0</v>
      </c>
      <c r="L10" s="70">
        <f>SUM(L11:L15)</f>
        <v>0</v>
      </c>
      <c r="M10" s="31"/>
    </row>
    <row r="11" spans="1:13" ht="56.25">
      <c r="A11" s="25" t="s">
        <v>139</v>
      </c>
      <c r="B11" s="15" t="s">
        <v>6</v>
      </c>
      <c r="C11" s="5">
        <v>10</v>
      </c>
      <c r="D11" s="28" t="s">
        <v>283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80</v>
      </c>
      <c r="J11" s="27"/>
      <c r="K11" s="69"/>
      <c r="L11" s="69">
        <f>K11*C11/C32</f>
        <v>0</v>
      </c>
      <c r="M11" s="28"/>
    </row>
    <row r="12" spans="1:13" ht="56.25">
      <c r="A12" s="25" t="s">
        <v>140</v>
      </c>
      <c r="B12" s="15" t="s">
        <v>6</v>
      </c>
      <c r="C12" s="5">
        <v>20</v>
      </c>
      <c r="D12" s="28" t="s">
        <v>284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80</v>
      </c>
      <c r="J12" s="27"/>
      <c r="K12" s="69"/>
      <c r="L12" s="69">
        <f>K12*C12/C32</f>
        <v>0</v>
      </c>
      <c r="M12" s="32"/>
    </row>
    <row r="13" spans="1:13" ht="56.25">
      <c r="A13" s="25" t="s">
        <v>181</v>
      </c>
      <c r="B13" s="15" t="s">
        <v>6</v>
      </c>
      <c r="C13" s="5">
        <v>5</v>
      </c>
      <c r="D13" s="28" t="s">
        <v>57</v>
      </c>
      <c r="E13" s="33" t="s">
        <v>54</v>
      </c>
      <c r="F13" s="33" t="s">
        <v>98</v>
      </c>
      <c r="G13" s="33" t="s">
        <v>161</v>
      </c>
      <c r="H13" s="27" t="s">
        <v>293</v>
      </c>
      <c r="I13" s="27" t="s">
        <v>57</v>
      </c>
      <c r="J13" s="27"/>
      <c r="K13" s="69"/>
      <c r="L13" s="69">
        <f>K13*C13/C32</f>
        <v>0</v>
      </c>
      <c r="M13" s="32"/>
    </row>
    <row r="14" spans="1:13" ht="56.25">
      <c r="A14" s="25" t="s">
        <v>204</v>
      </c>
      <c r="B14" s="15" t="s">
        <v>6</v>
      </c>
      <c r="C14" s="5">
        <v>5</v>
      </c>
      <c r="D14" s="28" t="s">
        <v>285</v>
      </c>
      <c r="E14" s="33" t="s">
        <v>54</v>
      </c>
      <c r="F14" s="33" t="s">
        <v>98</v>
      </c>
      <c r="G14" s="33" t="s">
        <v>161</v>
      </c>
      <c r="H14" s="27" t="s">
        <v>293</v>
      </c>
      <c r="I14" s="27" t="s">
        <v>80</v>
      </c>
      <c r="J14" s="27"/>
      <c r="K14" s="69"/>
      <c r="L14" s="69">
        <f>K14*C14/C32</f>
        <v>0</v>
      </c>
      <c r="M14" s="32"/>
    </row>
    <row r="15" spans="1:13" ht="56.25">
      <c r="A15" s="25" t="s">
        <v>236</v>
      </c>
      <c r="B15" s="15" t="s">
        <v>6</v>
      </c>
      <c r="C15" s="5">
        <v>10</v>
      </c>
      <c r="D15" s="28" t="s">
        <v>212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K15*C15/C32</f>
        <v>0</v>
      </c>
      <c r="M15" s="32"/>
    </row>
    <row r="16" spans="1:13" ht="18.75">
      <c r="A16" s="38" t="s">
        <v>101</v>
      </c>
      <c r="B16" s="39"/>
      <c r="C16" s="7">
        <f>SUM(C17)</f>
        <v>10</v>
      </c>
      <c r="D16" s="39"/>
      <c r="E16" s="39"/>
      <c r="F16" s="39"/>
      <c r="G16" s="39"/>
      <c r="H16" s="39"/>
      <c r="I16" s="39"/>
      <c r="J16" s="39"/>
      <c r="K16" s="71">
        <f>L16*C32/C16</f>
        <v>0</v>
      </c>
      <c r="L16" s="71">
        <f>SUM(L17)</f>
        <v>0</v>
      </c>
      <c r="M16" s="39"/>
    </row>
    <row r="17" spans="1:13" ht="63">
      <c r="A17" s="25" t="s">
        <v>163</v>
      </c>
      <c r="B17" s="15" t="s">
        <v>6</v>
      </c>
      <c r="C17" s="5">
        <v>10</v>
      </c>
      <c r="D17" s="11" t="s">
        <v>292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K17*C17/C32</f>
        <v>0</v>
      </c>
      <c r="M17" s="15"/>
    </row>
    <row r="18" spans="1:13" ht="37.5">
      <c r="A18" s="63" t="s">
        <v>164</v>
      </c>
      <c r="B18" s="40"/>
      <c r="C18" s="8">
        <f>SUM(C19+C20+C24+C25+C26)</f>
        <v>20</v>
      </c>
      <c r="D18" s="40"/>
      <c r="E18" s="40"/>
      <c r="F18" s="40"/>
      <c r="G18" s="40"/>
      <c r="H18" s="40"/>
      <c r="I18" s="40"/>
      <c r="J18" s="40"/>
      <c r="K18" s="73">
        <f>L18*C32/C18</f>
        <v>0</v>
      </c>
      <c r="L18" s="73">
        <f>SUM(L19,L20,L24,L25,L26)</f>
        <v>0</v>
      </c>
      <c r="M18" s="40"/>
    </row>
    <row r="19" spans="1:13" ht="56.25">
      <c r="A19" s="25" t="s">
        <v>192</v>
      </c>
      <c r="B19" s="15" t="s">
        <v>6</v>
      </c>
      <c r="C19" s="5">
        <v>2</v>
      </c>
      <c r="D19" s="15" t="s">
        <v>212</v>
      </c>
      <c r="E19" s="15" t="s">
        <v>54</v>
      </c>
      <c r="F19" s="15" t="s">
        <v>98</v>
      </c>
      <c r="G19" s="15" t="s">
        <v>161</v>
      </c>
      <c r="H19" s="15" t="s">
        <v>191</v>
      </c>
      <c r="I19" s="15" t="s">
        <v>212</v>
      </c>
      <c r="J19" s="15"/>
      <c r="K19" s="72"/>
      <c r="L19" s="72">
        <f>K19*C19/C32</f>
        <v>0</v>
      </c>
      <c r="M19" s="15"/>
    </row>
    <row r="20" spans="1:13" ht="37.5">
      <c r="A20" s="25" t="s">
        <v>214</v>
      </c>
      <c r="B20" s="15"/>
      <c r="C20" s="5">
        <f>SUM(C21:C23)</f>
        <v>3</v>
      </c>
      <c r="D20" s="15"/>
      <c r="E20" s="15"/>
      <c r="F20" s="15"/>
      <c r="G20" s="15"/>
      <c r="H20" s="15"/>
      <c r="I20" s="15"/>
      <c r="J20" s="15"/>
      <c r="K20" s="72">
        <f>L20*C32/C20</f>
        <v>0</v>
      </c>
      <c r="L20" s="72">
        <f>SUM(L21:L23)</f>
        <v>0</v>
      </c>
      <c r="M20" s="15"/>
    </row>
    <row r="21" spans="1:13" ht="93.75">
      <c r="A21" s="25" t="s">
        <v>215</v>
      </c>
      <c r="B21" s="15" t="s">
        <v>6</v>
      </c>
      <c r="C21" s="5">
        <v>1</v>
      </c>
      <c r="D21" s="15" t="s">
        <v>57</v>
      </c>
      <c r="E21" s="15" t="s">
        <v>54</v>
      </c>
      <c r="F21" s="15" t="s">
        <v>98</v>
      </c>
      <c r="G21" s="15" t="s">
        <v>161</v>
      </c>
      <c r="H21" s="28" t="s">
        <v>293</v>
      </c>
      <c r="I21" s="28" t="s">
        <v>57</v>
      </c>
      <c r="J21" s="28"/>
      <c r="K21" s="74"/>
      <c r="L21" s="74">
        <f>K21*C21/C32</f>
        <v>0</v>
      </c>
      <c r="M21" s="15"/>
    </row>
    <row r="22" spans="1:13" ht="56.25">
      <c r="A22" s="25" t="s">
        <v>216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K22*C22/C32</f>
        <v>0</v>
      </c>
      <c r="M22" s="15"/>
    </row>
    <row r="23" spans="1:13" ht="56.25">
      <c r="A23" s="25" t="s">
        <v>217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K23*C23/C32</f>
        <v>0</v>
      </c>
      <c r="M23" s="15"/>
    </row>
    <row r="24" spans="1:13" ht="123.75" customHeight="1">
      <c r="A24" s="25" t="s">
        <v>249</v>
      </c>
      <c r="B24" s="15" t="s">
        <v>6</v>
      </c>
      <c r="C24" s="5">
        <v>3</v>
      </c>
      <c r="D24" s="32" t="s">
        <v>218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K24*C24/C32</f>
        <v>0</v>
      </c>
      <c r="M24" s="15"/>
    </row>
    <row r="25" spans="1:13" ht="110.25">
      <c r="A25" s="25" t="s">
        <v>257</v>
      </c>
      <c r="B25" s="15" t="s">
        <v>6</v>
      </c>
      <c r="C25" s="5">
        <v>8</v>
      </c>
      <c r="D25" s="11" t="s">
        <v>58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K25*C25/C32</f>
        <v>0</v>
      </c>
      <c r="M25" s="15"/>
    </row>
    <row r="26" spans="1:13" ht="86.25">
      <c r="A26" s="25" t="s">
        <v>274</v>
      </c>
      <c r="B26" s="15" t="s">
        <v>6</v>
      </c>
      <c r="C26" s="5">
        <v>4</v>
      </c>
      <c r="D26" s="14" t="s">
        <v>8</v>
      </c>
      <c r="E26" s="15" t="s">
        <v>54</v>
      </c>
      <c r="F26" s="15" t="s">
        <v>98</v>
      </c>
      <c r="G26" s="15" t="s">
        <v>161</v>
      </c>
      <c r="H26" s="28" t="s">
        <v>191</v>
      </c>
      <c r="I26" s="15" t="s">
        <v>212</v>
      </c>
      <c r="J26" s="15"/>
      <c r="K26" s="72"/>
      <c r="L26" s="74">
        <f>K26*C26/C32</f>
        <v>0</v>
      </c>
      <c r="M26" s="15"/>
    </row>
    <row r="27" spans="1:13" ht="18.75">
      <c r="A27" s="17" t="s">
        <v>193</v>
      </c>
      <c r="B27" s="18"/>
      <c r="C27" s="1">
        <f>SUM(C28:C31)</f>
        <v>20</v>
      </c>
      <c r="D27" s="18"/>
      <c r="E27" s="18"/>
      <c r="F27" s="18"/>
      <c r="G27" s="18"/>
      <c r="H27" s="18"/>
      <c r="I27" s="18"/>
      <c r="J27" s="18"/>
      <c r="K27" s="64">
        <f>L27*C32/C27</f>
        <v>0</v>
      </c>
      <c r="L27" s="64">
        <f>SUM(L28,L29,L30,L31)</f>
        <v>0</v>
      </c>
      <c r="M27" s="18"/>
    </row>
    <row r="28" spans="1:13" ht="110.25">
      <c r="A28" s="25" t="s">
        <v>296</v>
      </c>
      <c r="B28" s="15" t="s">
        <v>6</v>
      </c>
      <c r="C28" s="5">
        <v>5</v>
      </c>
      <c r="D28" s="11" t="s">
        <v>59</v>
      </c>
      <c r="E28" s="15" t="s">
        <v>54</v>
      </c>
      <c r="F28" s="15" t="s">
        <v>98</v>
      </c>
      <c r="G28" s="15" t="s">
        <v>161</v>
      </c>
      <c r="H28" s="41" t="s">
        <v>60</v>
      </c>
      <c r="I28" s="41" t="s">
        <v>61</v>
      </c>
      <c r="J28" s="28"/>
      <c r="K28" s="74"/>
      <c r="L28" s="74">
        <f>K28*C28/C32</f>
        <v>0</v>
      </c>
      <c r="M28" s="15"/>
    </row>
    <row r="29" spans="1:13" ht="56.25">
      <c r="A29" s="25" t="s">
        <v>62</v>
      </c>
      <c r="B29" s="15" t="s">
        <v>6</v>
      </c>
      <c r="C29" s="5">
        <v>5</v>
      </c>
      <c r="D29" s="15" t="s">
        <v>212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K29*C29/C32</f>
        <v>0</v>
      </c>
      <c r="M29" s="15"/>
    </row>
    <row r="30" spans="1:13" ht="86.25">
      <c r="A30" s="25" t="s">
        <v>63</v>
      </c>
      <c r="B30" s="15" t="s">
        <v>6</v>
      </c>
      <c r="C30" s="5">
        <v>5</v>
      </c>
      <c r="D30" s="13" t="s">
        <v>64</v>
      </c>
      <c r="E30" s="15" t="s">
        <v>54</v>
      </c>
      <c r="F30" s="15" t="s">
        <v>98</v>
      </c>
      <c r="G30" s="15" t="s">
        <v>161</v>
      </c>
      <c r="H30" s="41" t="s">
        <v>11</v>
      </c>
      <c r="I30" s="41" t="s">
        <v>65</v>
      </c>
      <c r="J30" s="28"/>
      <c r="K30" s="74"/>
      <c r="L30" s="74">
        <f>K30*C30/C32</f>
        <v>0</v>
      </c>
      <c r="M30" s="15"/>
    </row>
    <row r="31" spans="1:13" ht="155.25">
      <c r="A31" s="25" t="s">
        <v>102</v>
      </c>
      <c r="B31" s="15" t="s">
        <v>6</v>
      </c>
      <c r="C31" s="5">
        <v>5</v>
      </c>
      <c r="D31" s="14" t="s">
        <v>66</v>
      </c>
      <c r="E31" s="15" t="s">
        <v>54</v>
      </c>
      <c r="F31" s="15" t="s">
        <v>98</v>
      </c>
      <c r="G31" s="15" t="s">
        <v>161</v>
      </c>
      <c r="H31" s="15" t="s">
        <v>191</v>
      </c>
      <c r="I31" s="15" t="s">
        <v>212</v>
      </c>
      <c r="J31" s="15"/>
      <c r="K31" s="72"/>
      <c r="L31" s="74">
        <f>K31*C31/C32</f>
        <v>0</v>
      </c>
      <c r="M31" s="15"/>
    </row>
    <row r="32" spans="1:13" ht="18.75">
      <c r="A32" s="116" t="s">
        <v>9</v>
      </c>
      <c r="B32" s="116"/>
      <c r="C32" s="10">
        <f>SUM(C6+C16+C18+C27)</f>
        <v>100</v>
      </c>
      <c r="D32" s="12"/>
      <c r="E32" s="12"/>
      <c r="F32" s="12"/>
      <c r="G32" s="12"/>
      <c r="H32" s="12"/>
      <c r="I32" s="12"/>
      <c r="J32" s="12"/>
      <c r="K32" s="12"/>
      <c r="L32" s="76">
        <f>SUM(L6,L16,L18,L27)</f>
        <v>0</v>
      </c>
      <c r="M32" s="12"/>
    </row>
    <row r="35" spans="1:12" s="107" customFormat="1" ht="19.5">
      <c r="A35" s="102" t="s">
        <v>344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340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341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12" t="s">
        <v>342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s="107" customFormat="1" ht="18.75">
      <c r="A39" s="106" t="s">
        <v>343</v>
      </c>
      <c r="B39" s="106"/>
      <c r="C39" s="108"/>
      <c r="D39" s="108"/>
      <c r="E39" s="108"/>
      <c r="F39" s="108"/>
      <c r="G39" s="108"/>
      <c r="H39" s="108"/>
      <c r="I39" s="109"/>
      <c r="J39" s="109"/>
      <c r="K39" s="109"/>
      <c r="L39" s="106"/>
    </row>
  </sheetData>
  <sheetProtection/>
  <mergeCells count="12">
    <mergeCell ref="D4:D5"/>
    <mergeCell ref="E4:I4"/>
    <mergeCell ref="M4:M5"/>
    <mergeCell ref="A38:L38"/>
    <mergeCell ref="J4:L4"/>
    <mergeCell ref="A32:B32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43"/>
  <sheetViews>
    <sheetView workbookViewId="0" topLeftCell="A24">
      <selection activeCell="G26" sqref="G26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SUM(C7+C11)</f>
        <v>50</v>
      </c>
      <c r="D6" s="18"/>
      <c r="E6" s="18"/>
      <c r="F6" s="18"/>
      <c r="G6" s="18"/>
      <c r="H6" s="18"/>
      <c r="I6" s="18"/>
      <c r="J6" s="18"/>
      <c r="K6" s="64">
        <f>L6*C36/C6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SUM(C8,C10)</f>
        <v>8</v>
      </c>
      <c r="D7" s="20"/>
      <c r="E7" s="21"/>
      <c r="F7" s="21"/>
      <c r="G7" s="21"/>
      <c r="H7" s="21"/>
      <c r="I7" s="21"/>
      <c r="J7" s="21"/>
      <c r="K7" s="65">
        <f>L7*C36/C7</f>
        <v>0</v>
      </c>
      <c r="L7" s="65">
        <f>SUM(L8,L10)</f>
        <v>0</v>
      </c>
      <c r="M7" s="21"/>
    </row>
    <row r="8" spans="1:13" ht="93.75">
      <c r="A8" s="22" t="s">
        <v>53</v>
      </c>
      <c r="B8" s="23"/>
      <c r="C8" s="4">
        <f>SUM(C9)</f>
        <v>8</v>
      </c>
      <c r="D8" s="23"/>
      <c r="E8" s="24"/>
      <c r="F8" s="24"/>
      <c r="G8" s="24"/>
      <c r="H8" s="24"/>
      <c r="I8" s="24"/>
      <c r="J8" s="24"/>
      <c r="K8" s="68">
        <f>L8*C36/C8</f>
        <v>0</v>
      </c>
      <c r="L8" s="68">
        <f>SUM(L9)</f>
        <v>0</v>
      </c>
      <c r="M8" s="23"/>
    </row>
    <row r="9" spans="1:13" ht="75">
      <c r="A9" s="22" t="s">
        <v>330</v>
      </c>
      <c r="B9" s="23" t="s">
        <v>20</v>
      </c>
      <c r="C9" s="4">
        <v>8</v>
      </c>
      <c r="D9" s="33" t="s">
        <v>224</v>
      </c>
      <c r="E9" s="33" t="s">
        <v>54</v>
      </c>
      <c r="F9" s="33" t="s">
        <v>98</v>
      </c>
      <c r="G9" s="33" t="s">
        <v>161</v>
      </c>
      <c r="H9" s="23" t="s">
        <v>194</v>
      </c>
      <c r="I9" s="23" t="s">
        <v>221</v>
      </c>
      <c r="J9" s="24"/>
      <c r="K9" s="68"/>
      <c r="L9" s="68">
        <f>K9*C9/C36</f>
        <v>0</v>
      </c>
      <c r="M9" s="33" t="s">
        <v>331</v>
      </c>
    </row>
    <row r="10" spans="1:13" ht="56.25">
      <c r="A10" s="22" t="s">
        <v>96</v>
      </c>
      <c r="B10" s="23"/>
      <c r="C10" s="4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 t="s">
        <v>13</v>
      </c>
    </row>
    <row r="11" spans="1:13" ht="56.25">
      <c r="A11" s="29" t="s">
        <v>99</v>
      </c>
      <c r="B11" s="30"/>
      <c r="C11" s="6">
        <f>SUM(C12:C19)</f>
        <v>42</v>
      </c>
      <c r="D11" s="30"/>
      <c r="E11" s="30"/>
      <c r="F11" s="30"/>
      <c r="G11" s="31"/>
      <c r="H11" s="31"/>
      <c r="I11" s="31"/>
      <c r="J11" s="31"/>
      <c r="K11" s="70">
        <f>L11*C36/C11</f>
        <v>0</v>
      </c>
      <c r="L11" s="70">
        <f>SUM(L12:L19)</f>
        <v>0</v>
      </c>
      <c r="M11" s="31"/>
    </row>
    <row r="12" spans="1:13" ht="56.25">
      <c r="A12" s="25" t="s">
        <v>136</v>
      </c>
      <c r="B12" s="15" t="s">
        <v>6</v>
      </c>
      <c r="C12" s="5">
        <v>6</v>
      </c>
      <c r="D12" s="28" t="s">
        <v>137</v>
      </c>
      <c r="E12" s="33" t="s">
        <v>54</v>
      </c>
      <c r="F12" s="33" t="s">
        <v>98</v>
      </c>
      <c r="G12" s="33" t="s">
        <v>161</v>
      </c>
      <c r="H12" s="27" t="s">
        <v>191</v>
      </c>
      <c r="I12" s="27" t="s">
        <v>212</v>
      </c>
      <c r="J12" s="27"/>
      <c r="K12" s="69"/>
      <c r="L12" s="69">
        <f>K12*C12/C36</f>
        <v>0</v>
      </c>
      <c r="M12" s="28"/>
    </row>
    <row r="13" spans="1:13" ht="75">
      <c r="A13" s="42" t="s">
        <v>138</v>
      </c>
      <c r="B13" s="43" t="s">
        <v>6</v>
      </c>
      <c r="C13" s="86">
        <v>10</v>
      </c>
      <c r="D13" s="27" t="s">
        <v>311</v>
      </c>
      <c r="E13" s="26" t="s">
        <v>54</v>
      </c>
      <c r="F13" s="26" t="s">
        <v>98</v>
      </c>
      <c r="G13" s="26" t="s">
        <v>161</v>
      </c>
      <c r="H13" s="27" t="s">
        <v>191</v>
      </c>
      <c r="I13" s="27" t="s">
        <v>212</v>
      </c>
      <c r="J13" s="27"/>
      <c r="K13" s="69"/>
      <c r="L13" s="69">
        <f>K13*C13/C36</f>
        <v>0</v>
      </c>
      <c r="M13" s="32"/>
    </row>
    <row r="14" spans="1:13" ht="56.25">
      <c r="A14" s="25" t="s">
        <v>180</v>
      </c>
      <c r="B14" s="15" t="s">
        <v>6</v>
      </c>
      <c r="C14" s="5">
        <v>4</v>
      </c>
      <c r="D14" s="28" t="s">
        <v>201</v>
      </c>
      <c r="E14" s="33" t="s">
        <v>54</v>
      </c>
      <c r="F14" s="33" t="s">
        <v>98</v>
      </c>
      <c r="G14" s="33" t="s">
        <v>161</v>
      </c>
      <c r="H14" s="27" t="s">
        <v>293</v>
      </c>
      <c r="I14" s="27" t="s">
        <v>80</v>
      </c>
      <c r="J14" s="27"/>
      <c r="K14" s="69"/>
      <c r="L14" s="69">
        <f>K14*C14/C36</f>
        <v>0</v>
      </c>
      <c r="M14" s="32"/>
    </row>
    <row r="15" spans="1:13" ht="138">
      <c r="A15" s="25" t="s">
        <v>202</v>
      </c>
      <c r="B15" s="15" t="s">
        <v>6</v>
      </c>
      <c r="C15" s="5">
        <v>3</v>
      </c>
      <c r="D15" s="32" t="s">
        <v>336</v>
      </c>
      <c r="E15" s="33" t="s">
        <v>54</v>
      </c>
      <c r="F15" s="33" t="s">
        <v>98</v>
      </c>
      <c r="G15" s="33" t="s">
        <v>161</v>
      </c>
      <c r="H15" s="34" t="s">
        <v>237</v>
      </c>
      <c r="I15" s="34" t="s">
        <v>238</v>
      </c>
      <c r="J15" s="34"/>
      <c r="K15" s="99"/>
      <c r="L15" s="69">
        <f>K15*C15/C36</f>
        <v>0</v>
      </c>
      <c r="M15" s="32"/>
    </row>
    <row r="16" spans="1:13" ht="37.5">
      <c r="A16" s="25" t="s">
        <v>239</v>
      </c>
      <c r="B16" s="15" t="s">
        <v>6</v>
      </c>
      <c r="C16" s="5">
        <v>3</v>
      </c>
      <c r="D16" s="28" t="s">
        <v>201</v>
      </c>
      <c r="E16" s="33" t="s">
        <v>54</v>
      </c>
      <c r="F16" s="33" t="s">
        <v>98</v>
      </c>
      <c r="G16" s="33" t="s">
        <v>161</v>
      </c>
      <c r="H16" s="27" t="s">
        <v>293</v>
      </c>
      <c r="I16" s="27" t="s">
        <v>80</v>
      </c>
      <c r="J16" s="27"/>
      <c r="K16" s="69"/>
      <c r="L16" s="69">
        <f>K16*C16/C36</f>
        <v>0</v>
      </c>
      <c r="M16" s="32"/>
    </row>
    <row r="17" spans="1:13" ht="37.5">
      <c r="A17" s="25" t="s">
        <v>254</v>
      </c>
      <c r="B17" s="15" t="s">
        <v>6</v>
      </c>
      <c r="C17" s="5">
        <v>3</v>
      </c>
      <c r="D17" s="28" t="s">
        <v>240</v>
      </c>
      <c r="E17" s="33" t="s">
        <v>54</v>
      </c>
      <c r="F17" s="33" t="s">
        <v>98</v>
      </c>
      <c r="G17" s="33" t="s">
        <v>161</v>
      </c>
      <c r="H17" s="27" t="s">
        <v>293</v>
      </c>
      <c r="I17" s="27" t="s">
        <v>80</v>
      </c>
      <c r="J17" s="27"/>
      <c r="K17" s="69"/>
      <c r="L17" s="69">
        <f>K17*C17/C36</f>
        <v>0</v>
      </c>
      <c r="M17" s="32"/>
    </row>
    <row r="18" spans="1:13" ht="56.25">
      <c r="A18" s="25" t="s">
        <v>265</v>
      </c>
      <c r="B18" s="15" t="s">
        <v>6</v>
      </c>
      <c r="C18" s="5">
        <v>3</v>
      </c>
      <c r="D18" s="28" t="s">
        <v>203</v>
      </c>
      <c r="E18" s="33" t="s">
        <v>54</v>
      </c>
      <c r="F18" s="33" t="s">
        <v>98</v>
      </c>
      <c r="G18" s="33" t="s">
        <v>161</v>
      </c>
      <c r="H18" s="27" t="s">
        <v>293</v>
      </c>
      <c r="I18" s="27" t="s">
        <v>80</v>
      </c>
      <c r="J18" s="27"/>
      <c r="K18" s="69"/>
      <c r="L18" s="69">
        <f>K18*C18/C36</f>
        <v>0</v>
      </c>
      <c r="M18" s="32"/>
    </row>
    <row r="19" spans="1:13" ht="56.25">
      <c r="A19" s="25" t="s">
        <v>282</v>
      </c>
      <c r="B19" s="15" t="s">
        <v>6</v>
      </c>
      <c r="C19" s="5">
        <v>10</v>
      </c>
      <c r="D19" s="28" t="s">
        <v>212</v>
      </c>
      <c r="E19" s="33" t="s">
        <v>54</v>
      </c>
      <c r="F19" s="33" t="s">
        <v>98</v>
      </c>
      <c r="G19" s="33" t="s">
        <v>161</v>
      </c>
      <c r="H19" s="27" t="s">
        <v>191</v>
      </c>
      <c r="I19" s="27" t="s">
        <v>212</v>
      </c>
      <c r="J19" s="27"/>
      <c r="K19" s="69"/>
      <c r="L19" s="69">
        <f>K19*C19/C36</f>
        <v>0</v>
      </c>
      <c r="M19" s="32"/>
    </row>
    <row r="20" spans="1:13" ht="18.75">
      <c r="A20" s="38" t="s">
        <v>101</v>
      </c>
      <c r="B20" s="39"/>
      <c r="C20" s="7">
        <f>SUM(C21)</f>
        <v>10</v>
      </c>
      <c r="D20" s="39"/>
      <c r="E20" s="39"/>
      <c r="F20" s="39"/>
      <c r="G20" s="39"/>
      <c r="H20" s="39"/>
      <c r="I20" s="39"/>
      <c r="J20" s="39"/>
      <c r="K20" s="71">
        <f>L20*C36/C20</f>
        <v>0</v>
      </c>
      <c r="L20" s="71">
        <f>SUM(L21)</f>
        <v>0</v>
      </c>
      <c r="M20" s="39"/>
    </row>
    <row r="21" spans="1:13" ht="63">
      <c r="A21" s="25" t="s">
        <v>163</v>
      </c>
      <c r="B21" s="15" t="s">
        <v>6</v>
      </c>
      <c r="C21" s="5">
        <v>10</v>
      </c>
      <c r="D21" s="11" t="s">
        <v>292</v>
      </c>
      <c r="E21" s="15" t="s">
        <v>54</v>
      </c>
      <c r="F21" s="15" t="s">
        <v>98</v>
      </c>
      <c r="G21" s="15" t="s">
        <v>161</v>
      </c>
      <c r="H21" s="15" t="s">
        <v>191</v>
      </c>
      <c r="I21" s="15" t="s">
        <v>212</v>
      </c>
      <c r="J21" s="15"/>
      <c r="K21" s="72"/>
      <c r="L21" s="72">
        <f>K21*C21/C36</f>
        <v>0</v>
      </c>
      <c r="M21" s="15"/>
    </row>
    <row r="22" spans="1:13" ht="37.5">
      <c r="A22" s="63" t="s">
        <v>164</v>
      </c>
      <c r="B22" s="40"/>
      <c r="C22" s="8">
        <f>SUM(C23+C24+C28+C29+C30)</f>
        <v>20</v>
      </c>
      <c r="D22" s="40"/>
      <c r="E22" s="40"/>
      <c r="F22" s="40"/>
      <c r="G22" s="40"/>
      <c r="H22" s="40"/>
      <c r="I22" s="40"/>
      <c r="J22" s="40"/>
      <c r="K22" s="73">
        <f>L22*C36/C22</f>
        <v>0</v>
      </c>
      <c r="L22" s="73">
        <f>SUM(L23,L24,L28,L29,L30)</f>
        <v>0</v>
      </c>
      <c r="M22" s="40"/>
    </row>
    <row r="23" spans="1:13" ht="56.25">
      <c r="A23" s="25" t="s">
        <v>192</v>
      </c>
      <c r="B23" s="15" t="s">
        <v>6</v>
      </c>
      <c r="C23" s="5">
        <v>2</v>
      </c>
      <c r="D23" s="15" t="s">
        <v>212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2">
        <f>K23*C23/C36</f>
        <v>0</v>
      </c>
      <c r="M23" s="15"/>
    </row>
    <row r="24" spans="1:13" ht="37.5">
      <c r="A24" s="25" t="s">
        <v>214</v>
      </c>
      <c r="B24" s="15"/>
      <c r="C24" s="5">
        <f>SUM(C25:C27)</f>
        <v>3</v>
      </c>
      <c r="D24" s="15"/>
      <c r="E24" s="15"/>
      <c r="F24" s="15"/>
      <c r="G24" s="15"/>
      <c r="H24" s="15"/>
      <c r="I24" s="15"/>
      <c r="J24" s="15"/>
      <c r="K24" s="72">
        <f>L24*C36/C24</f>
        <v>0</v>
      </c>
      <c r="L24" s="72">
        <f>SUM(L25,L26,L27)</f>
        <v>0</v>
      </c>
      <c r="M24" s="15"/>
    </row>
    <row r="25" spans="1:13" ht="93.75">
      <c r="A25" s="25" t="s">
        <v>215</v>
      </c>
      <c r="B25" s="15" t="s">
        <v>6</v>
      </c>
      <c r="C25" s="5">
        <v>1</v>
      </c>
      <c r="D25" s="15" t="s">
        <v>57</v>
      </c>
      <c r="E25" s="15" t="s">
        <v>54</v>
      </c>
      <c r="F25" s="15" t="s">
        <v>98</v>
      </c>
      <c r="G25" s="15" t="s">
        <v>161</v>
      </c>
      <c r="H25" s="28" t="s">
        <v>293</v>
      </c>
      <c r="I25" s="28" t="s">
        <v>57</v>
      </c>
      <c r="J25" s="28"/>
      <c r="K25" s="74"/>
      <c r="L25" s="74">
        <f>K25*C25/C36</f>
        <v>0</v>
      </c>
      <c r="M25" s="15"/>
    </row>
    <row r="26" spans="1:13" ht="56.25">
      <c r="A26" s="25" t="s">
        <v>216</v>
      </c>
      <c r="B26" s="15" t="s">
        <v>6</v>
      </c>
      <c r="C26" s="5">
        <v>1</v>
      </c>
      <c r="D26" s="15" t="s">
        <v>294</v>
      </c>
      <c r="E26" s="15" t="s">
        <v>54</v>
      </c>
      <c r="F26" s="15" t="s">
        <v>98</v>
      </c>
      <c r="G26" s="15" t="s">
        <v>161</v>
      </c>
      <c r="H26" s="15" t="s">
        <v>295</v>
      </c>
      <c r="I26" s="15" t="s">
        <v>294</v>
      </c>
      <c r="J26" s="15"/>
      <c r="K26" s="72"/>
      <c r="L26" s="74">
        <f>K26*C26/C36</f>
        <v>0</v>
      </c>
      <c r="M26" s="15"/>
    </row>
    <row r="27" spans="1:13" ht="56.25">
      <c r="A27" s="25" t="s">
        <v>217</v>
      </c>
      <c r="B27" s="15" t="s">
        <v>6</v>
      </c>
      <c r="C27" s="5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K27*C27/C36</f>
        <v>0</v>
      </c>
      <c r="M27" s="15"/>
    </row>
    <row r="28" spans="1:13" ht="123.75" customHeight="1">
      <c r="A28" s="25" t="s">
        <v>249</v>
      </c>
      <c r="B28" s="15" t="s">
        <v>6</v>
      </c>
      <c r="C28" s="5">
        <v>3</v>
      </c>
      <c r="D28" s="32" t="s">
        <v>218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K28*C28/C36</f>
        <v>0</v>
      </c>
      <c r="M28" s="15"/>
    </row>
    <row r="29" spans="1:13" ht="110.25">
      <c r="A29" s="25" t="s">
        <v>257</v>
      </c>
      <c r="B29" s="15" t="s">
        <v>6</v>
      </c>
      <c r="C29" s="5">
        <v>8</v>
      </c>
      <c r="D29" s="11" t="s">
        <v>58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K29*C29/C36</f>
        <v>0</v>
      </c>
      <c r="M29" s="15"/>
    </row>
    <row r="30" spans="1:13" ht="86.25">
      <c r="A30" s="25" t="s">
        <v>274</v>
      </c>
      <c r="B30" s="15" t="s">
        <v>6</v>
      </c>
      <c r="C30" s="5">
        <v>4</v>
      </c>
      <c r="D30" s="14" t="s">
        <v>8</v>
      </c>
      <c r="E30" s="15" t="s">
        <v>54</v>
      </c>
      <c r="F30" s="15" t="s">
        <v>98</v>
      </c>
      <c r="G30" s="15" t="s">
        <v>161</v>
      </c>
      <c r="H30" s="28" t="s">
        <v>191</v>
      </c>
      <c r="I30" s="15" t="s">
        <v>212</v>
      </c>
      <c r="J30" s="15"/>
      <c r="K30" s="72"/>
      <c r="L30" s="74">
        <f>K30*C30/C36</f>
        <v>0</v>
      </c>
      <c r="M30" s="15"/>
    </row>
    <row r="31" spans="1:13" ht="18.75">
      <c r="A31" s="17" t="s">
        <v>193</v>
      </c>
      <c r="B31" s="18"/>
      <c r="C31" s="1">
        <f>SUM(C32:C35)</f>
        <v>20</v>
      </c>
      <c r="D31" s="18"/>
      <c r="E31" s="18"/>
      <c r="F31" s="18"/>
      <c r="G31" s="18"/>
      <c r="H31" s="18"/>
      <c r="I31" s="18"/>
      <c r="J31" s="18"/>
      <c r="K31" s="64">
        <f>L31*C36/C31</f>
        <v>0</v>
      </c>
      <c r="L31" s="64">
        <f>SUM(L32,L33,L34,L35)</f>
        <v>0</v>
      </c>
      <c r="M31" s="18"/>
    </row>
    <row r="32" spans="1:13" ht="110.25">
      <c r="A32" s="25" t="s">
        <v>296</v>
      </c>
      <c r="B32" s="15" t="s">
        <v>6</v>
      </c>
      <c r="C32" s="5">
        <v>5</v>
      </c>
      <c r="D32" s="11" t="s">
        <v>59</v>
      </c>
      <c r="E32" s="15" t="s">
        <v>54</v>
      </c>
      <c r="F32" s="15" t="s">
        <v>98</v>
      </c>
      <c r="G32" s="15" t="s">
        <v>161</v>
      </c>
      <c r="H32" s="41" t="s">
        <v>60</v>
      </c>
      <c r="I32" s="41" t="s">
        <v>61</v>
      </c>
      <c r="J32" s="28"/>
      <c r="K32" s="74"/>
      <c r="L32" s="74">
        <f>K32*C32/C36</f>
        <v>0</v>
      </c>
      <c r="M32" s="15"/>
    </row>
    <row r="33" spans="1:13" ht="56.25">
      <c r="A33" s="25" t="s">
        <v>62</v>
      </c>
      <c r="B33" s="15" t="s">
        <v>6</v>
      </c>
      <c r="C33" s="5">
        <v>5</v>
      </c>
      <c r="D33" s="15" t="s">
        <v>212</v>
      </c>
      <c r="E33" s="15" t="s">
        <v>54</v>
      </c>
      <c r="F33" s="15" t="s">
        <v>98</v>
      </c>
      <c r="G33" s="15" t="s">
        <v>161</v>
      </c>
      <c r="H33" s="15" t="s">
        <v>191</v>
      </c>
      <c r="I33" s="15" t="s">
        <v>212</v>
      </c>
      <c r="J33" s="15"/>
      <c r="K33" s="72"/>
      <c r="L33" s="74">
        <f>K33*C33/C36</f>
        <v>0</v>
      </c>
      <c r="M33" s="15"/>
    </row>
    <row r="34" spans="1:13" ht="86.25">
      <c r="A34" s="25" t="s">
        <v>63</v>
      </c>
      <c r="B34" s="15" t="s">
        <v>6</v>
      </c>
      <c r="C34" s="5">
        <v>5</v>
      </c>
      <c r="D34" s="13" t="s">
        <v>64</v>
      </c>
      <c r="E34" s="15" t="s">
        <v>54</v>
      </c>
      <c r="F34" s="15" t="s">
        <v>98</v>
      </c>
      <c r="G34" s="15" t="s">
        <v>161</v>
      </c>
      <c r="H34" s="41" t="s">
        <v>11</v>
      </c>
      <c r="I34" s="41" t="s">
        <v>65</v>
      </c>
      <c r="J34" s="28"/>
      <c r="K34" s="74"/>
      <c r="L34" s="74">
        <f>K34*C34/C36</f>
        <v>0</v>
      </c>
      <c r="M34" s="15"/>
    </row>
    <row r="35" spans="1:13" ht="155.25">
      <c r="A35" s="25" t="s">
        <v>102</v>
      </c>
      <c r="B35" s="15" t="s">
        <v>6</v>
      </c>
      <c r="C35" s="5">
        <v>5</v>
      </c>
      <c r="D35" s="14" t="s">
        <v>66</v>
      </c>
      <c r="E35" s="15" t="s">
        <v>54</v>
      </c>
      <c r="F35" s="15" t="s">
        <v>98</v>
      </c>
      <c r="G35" s="15" t="s">
        <v>161</v>
      </c>
      <c r="H35" s="15" t="s">
        <v>191</v>
      </c>
      <c r="I35" s="15" t="s">
        <v>212</v>
      </c>
      <c r="J35" s="15"/>
      <c r="K35" s="72"/>
      <c r="L35" s="74">
        <f>K35*C35/C36</f>
        <v>0</v>
      </c>
      <c r="M35" s="15"/>
    </row>
    <row r="36" spans="1:13" ht="18.75">
      <c r="A36" s="116" t="s">
        <v>9</v>
      </c>
      <c r="B36" s="116"/>
      <c r="C36" s="10">
        <f>SUM(C6+C20+C22+C31)</f>
        <v>100</v>
      </c>
      <c r="D36" s="12"/>
      <c r="E36" s="12"/>
      <c r="F36" s="12"/>
      <c r="G36" s="12"/>
      <c r="H36" s="12"/>
      <c r="I36" s="12"/>
      <c r="J36" s="12"/>
      <c r="K36" s="12"/>
      <c r="L36" s="76">
        <f>SUM(L6,L20,L22,L31)</f>
        <v>0</v>
      </c>
      <c r="M36" s="12"/>
    </row>
    <row r="39" spans="1:12" s="107" customFormat="1" ht="19.5">
      <c r="A39" s="102" t="s">
        <v>344</v>
      </c>
      <c r="B39" s="103"/>
      <c r="C39" s="104"/>
      <c r="D39" s="104"/>
      <c r="E39" s="104"/>
      <c r="F39" s="104"/>
      <c r="G39" s="104"/>
      <c r="H39" s="104"/>
      <c r="I39" s="105"/>
      <c r="J39" s="105"/>
      <c r="K39" s="105"/>
      <c r="L39" s="106"/>
    </row>
    <row r="40" spans="1:12" s="107" customFormat="1" ht="19.5">
      <c r="A40" s="102" t="s">
        <v>340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341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12" t="s">
        <v>342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2" s="107" customFormat="1" ht="18.75">
      <c r="A43" s="106" t="s">
        <v>343</v>
      </c>
      <c r="B43" s="106"/>
      <c r="C43" s="108"/>
      <c r="D43" s="108"/>
      <c r="E43" s="108"/>
      <c r="F43" s="108"/>
      <c r="G43" s="108"/>
      <c r="H43" s="108"/>
      <c r="I43" s="109"/>
      <c r="J43" s="109"/>
      <c r="K43" s="109"/>
      <c r="L43" s="106"/>
    </row>
  </sheetData>
  <sheetProtection/>
  <mergeCells count="12">
    <mergeCell ref="E4:I4"/>
    <mergeCell ref="J4:L4"/>
    <mergeCell ref="M4:M5"/>
    <mergeCell ref="A42:L42"/>
    <mergeCell ref="A36:B36"/>
    <mergeCell ref="A1:M1"/>
    <mergeCell ref="A2:M2"/>
    <mergeCell ref="A3:M3"/>
    <mergeCell ref="A4:A5"/>
    <mergeCell ref="B4:B5"/>
    <mergeCell ref="C4:C5"/>
    <mergeCell ref="D4:D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43"/>
  <sheetViews>
    <sheetView workbookViewId="0" topLeftCell="A34">
      <selection activeCell="H38" sqref="H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SUM(C7+C12)</f>
        <v>50</v>
      </c>
      <c r="D6" s="18"/>
      <c r="E6" s="18"/>
      <c r="F6" s="18"/>
      <c r="G6" s="18"/>
      <c r="H6" s="18"/>
      <c r="I6" s="18"/>
      <c r="J6" s="18"/>
      <c r="K6" s="64">
        <f>L6*C36/C6</f>
        <v>0</v>
      </c>
      <c r="L6" s="64">
        <f>SUM(L7,L12)</f>
        <v>0</v>
      </c>
      <c r="M6" s="18"/>
    </row>
    <row r="7" spans="1:13" ht="75">
      <c r="A7" s="19" t="s">
        <v>52</v>
      </c>
      <c r="B7" s="20"/>
      <c r="C7" s="2">
        <f>SUM(C8,C11)</f>
        <v>15</v>
      </c>
      <c r="D7" s="20"/>
      <c r="E7" s="21"/>
      <c r="F7" s="21"/>
      <c r="G7" s="21"/>
      <c r="H7" s="21"/>
      <c r="I7" s="21"/>
      <c r="J7" s="21"/>
      <c r="K7" s="65">
        <f>L7*C36/C7</f>
        <v>0</v>
      </c>
      <c r="L7" s="65">
        <f>SUM(L8,L11)</f>
        <v>0</v>
      </c>
      <c r="M7" s="21"/>
    </row>
    <row r="8" spans="1:13" ht="93.75">
      <c r="A8" s="22" t="s">
        <v>53</v>
      </c>
      <c r="B8" s="23"/>
      <c r="C8" s="4">
        <f>SUM(C9,C10)</f>
        <v>15</v>
      </c>
      <c r="D8" s="23"/>
      <c r="E8" s="24"/>
      <c r="F8" s="24"/>
      <c r="G8" s="24"/>
      <c r="H8" s="24"/>
      <c r="I8" s="24"/>
      <c r="J8" s="24"/>
      <c r="K8" s="68">
        <f>L8*C36/C8</f>
        <v>0</v>
      </c>
      <c r="L8" s="68">
        <f>SUM(L9,L10)</f>
        <v>0</v>
      </c>
      <c r="M8" s="23"/>
    </row>
    <row r="9" spans="1:13" ht="75">
      <c r="A9" s="22" t="s">
        <v>81</v>
      </c>
      <c r="B9" s="23" t="s">
        <v>6</v>
      </c>
      <c r="C9" s="4">
        <v>8</v>
      </c>
      <c r="D9" s="33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K9*C9/C36</f>
        <v>0</v>
      </c>
      <c r="M9" s="28" t="s">
        <v>7</v>
      </c>
    </row>
    <row r="10" spans="1:13" ht="75">
      <c r="A10" s="22" t="s">
        <v>132</v>
      </c>
      <c r="B10" s="23" t="s">
        <v>6</v>
      </c>
      <c r="C10" s="4">
        <v>7</v>
      </c>
      <c r="D10" s="33" t="s">
        <v>224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K10*C10/C36</f>
        <v>0</v>
      </c>
      <c r="M10" s="28" t="s">
        <v>7</v>
      </c>
    </row>
    <row r="11" spans="1:13" ht="56.25">
      <c r="A11" s="22" t="s">
        <v>96</v>
      </c>
      <c r="B11" s="23"/>
      <c r="C11" s="4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 t="s">
        <v>13</v>
      </c>
    </row>
    <row r="12" spans="1:13" ht="56.25">
      <c r="A12" s="29" t="s">
        <v>99</v>
      </c>
      <c r="B12" s="30"/>
      <c r="C12" s="6">
        <f>SUM(C13,C14,C15,C16,C19)</f>
        <v>35</v>
      </c>
      <c r="D12" s="30"/>
      <c r="E12" s="30"/>
      <c r="F12" s="30"/>
      <c r="G12" s="31"/>
      <c r="H12" s="31"/>
      <c r="I12" s="31"/>
      <c r="J12" s="31"/>
      <c r="K12" s="70">
        <f>L12*C36/C12</f>
        <v>0</v>
      </c>
      <c r="L12" s="70">
        <f>SUM(L13,L14,L15,L16,L19)</f>
        <v>0</v>
      </c>
      <c r="M12" s="31"/>
    </row>
    <row r="13" spans="1:13" ht="37.5">
      <c r="A13" s="25" t="s">
        <v>133</v>
      </c>
      <c r="B13" s="15" t="s">
        <v>6</v>
      </c>
      <c r="C13" s="5">
        <v>5</v>
      </c>
      <c r="D13" s="28" t="s">
        <v>252</v>
      </c>
      <c r="E13" s="33" t="s">
        <v>54</v>
      </c>
      <c r="F13" s="33" t="s">
        <v>98</v>
      </c>
      <c r="G13" s="33" t="s">
        <v>161</v>
      </c>
      <c r="H13" s="27" t="s">
        <v>253</v>
      </c>
      <c r="I13" s="27" t="s">
        <v>252</v>
      </c>
      <c r="J13" s="27"/>
      <c r="K13" s="69"/>
      <c r="L13" s="69">
        <f>K13*C13/C36</f>
        <v>0</v>
      </c>
      <c r="M13" s="28"/>
    </row>
    <row r="14" spans="1:13" ht="56.25">
      <c r="A14" s="25" t="s">
        <v>134</v>
      </c>
      <c r="B14" s="15" t="s">
        <v>6</v>
      </c>
      <c r="C14" s="5">
        <v>5</v>
      </c>
      <c r="D14" s="28" t="s">
        <v>332</v>
      </c>
      <c r="E14" s="33" t="s">
        <v>54</v>
      </c>
      <c r="F14" s="33" t="s">
        <v>98</v>
      </c>
      <c r="G14" s="33" t="s">
        <v>161</v>
      </c>
      <c r="H14" s="13" t="s">
        <v>82</v>
      </c>
      <c r="I14" s="13" t="s">
        <v>83</v>
      </c>
      <c r="J14" s="27"/>
      <c r="K14" s="69"/>
      <c r="L14" s="69">
        <f>K14*C14/C36</f>
        <v>0</v>
      </c>
      <c r="M14" s="32"/>
    </row>
    <row r="15" spans="1:13" ht="56.25">
      <c r="A15" s="25" t="s">
        <v>179</v>
      </c>
      <c r="B15" s="15" t="s">
        <v>6</v>
      </c>
      <c r="C15" s="5">
        <v>5</v>
      </c>
      <c r="D15" s="32" t="s">
        <v>135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K15*C15/C36</f>
        <v>0</v>
      </c>
      <c r="M15" s="32"/>
    </row>
    <row r="16" spans="1:13" ht="37.5">
      <c r="A16" s="25" t="s">
        <v>198</v>
      </c>
      <c r="B16" s="15"/>
      <c r="C16" s="5">
        <f>SUM(C17:C18)</f>
        <v>10</v>
      </c>
      <c r="D16" s="28"/>
      <c r="E16" s="33"/>
      <c r="F16" s="33"/>
      <c r="G16" s="33"/>
      <c r="H16" s="27"/>
      <c r="I16" s="27"/>
      <c r="J16" s="27"/>
      <c r="K16" s="69">
        <f>L16*C36/C16</f>
        <v>0</v>
      </c>
      <c r="L16" s="69">
        <f>SUM(L17:L18)</f>
        <v>0</v>
      </c>
      <c r="M16" s="32"/>
    </row>
    <row r="17" spans="1:13" ht="56.25">
      <c r="A17" s="25" t="s">
        <v>199</v>
      </c>
      <c r="B17" s="15" t="s">
        <v>6</v>
      </c>
      <c r="C17" s="5">
        <v>5</v>
      </c>
      <c r="D17" s="28" t="s">
        <v>333</v>
      </c>
      <c r="E17" s="33" t="s">
        <v>54</v>
      </c>
      <c r="F17" s="33" t="s">
        <v>98</v>
      </c>
      <c r="G17" s="33" t="s">
        <v>161</v>
      </c>
      <c r="H17" s="27" t="s">
        <v>293</v>
      </c>
      <c r="I17" s="27" t="s">
        <v>80</v>
      </c>
      <c r="J17" s="27"/>
      <c r="K17" s="69"/>
      <c r="L17" s="69">
        <f>K17*C17/C36</f>
        <v>0</v>
      </c>
      <c r="M17" s="32"/>
    </row>
    <row r="18" spans="1:13" ht="56.25">
      <c r="A18" s="25" t="s">
        <v>200</v>
      </c>
      <c r="B18" s="15" t="s">
        <v>6</v>
      </c>
      <c r="C18" s="5">
        <v>5</v>
      </c>
      <c r="D18" s="28" t="s">
        <v>281</v>
      </c>
      <c r="E18" s="33" t="s">
        <v>54</v>
      </c>
      <c r="F18" s="33" t="s">
        <v>98</v>
      </c>
      <c r="G18" s="33" t="s">
        <v>161</v>
      </c>
      <c r="H18" s="27" t="s">
        <v>293</v>
      </c>
      <c r="I18" s="27" t="s">
        <v>80</v>
      </c>
      <c r="J18" s="27"/>
      <c r="K18" s="69"/>
      <c r="L18" s="69">
        <f>K18*C18/C36</f>
        <v>0</v>
      </c>
      <c r="M18" s="32"/>
    </row>
    <row r="19" spans="1:13" ht="56.25">
      <c r="A19" s="25" t="s">
        <v>236</v>
      </c>
      <c r="B19" s="15" t="s">
        <v>6</v>
      </c>
      <c r="C19" s="5">
        <v>10</v>
      </c>
      <c r="D19" s="28" t="s">
        <v>212</v>
      </c>
      <c r="E19" s="33" t="s">
        <v>54</v>
      </c>
      <c r="F19" s="33" t="s">
        <v>98</v>
      </c>
      <c r="G19" s="33" t="s">
        <v>161</v>
      </c>
      <c r="H19" s="27" t="s">
        <v>191</v>
      </c>
      <c r="I19" s="27" t="s">
        <v>212</v>
      </c>
      <c r="J19" s="27"/>
      <c r="K19" s="69"/>
      <c r="L19" s="69">
        <f>K19*C19/C36</f>
        <v>0</v>
      </c>
      <c r="M19" s="32"/>
    </row>
    <row r="20" spans="1:13" ht="18.75">
      <c r="A20" s="38" t="s">
        <v>101</v>
      </c>
      <c r="B20" s="39"/>
      <c r="C20" s="7">
        <f>SUM(C21)</f>
        <v>10</v>
      </c>
      <c r="D20" s="39"/>
      <c r="E20" s="39"/>
      <c r="F20" s="39"/>
      <c r="G20" s="39"/>
      <c r="H20" s="39"/>
      <c r="I20" s="39"/>
      <c r="J20" s="39"/>
      <c r="K20" s="71">
        <f>L20*C36/C20</f>
        <v>0</v>
      </c>
      <c r="L20" s="71">
        <f>SUM(L21)</f>
        <v>0</v>
      </c>
      <c r="M20" s="39"/>
    </row>
    <row r="21" spans="1:13" ht="63">
      <c r="A21" s="25" t="s">
        <v>163</v>
      </c>
      <c r="B21" s="15" t="s">
        <v>6</v>
      </c>
      <c r="C21" s="5">
        <v>10</v>
      </c>
      <c r="D21" s="11" t="s">
        <v>292</v>
      </c>
      <c r="E21" s="15" t="s">
        <v>54</v>
      </c>
      <c r="F21" s="15" t="s">
        <v>98</v>
      </c>
      <c r="G21" s="15" t="s">
        <v>161</v>
      </c>
      <c r="H21" s="15" t="s">
        <v>191</v>
      </c>
      <c r="I21" s="15" t="s">
        <v>212</v>
      </c>
      <c r="J21" s="15"/>
      <c r="K21" s="72"/>
      <c r="L21" s="72">
        <f>K21*C21/C36</f>
        <v>0</v>
      </c>
      <c r="M21" s="15"/>
    </row>
    <row r="22" spans="1:13" ht="37.5">
      <c r="A22" s="63" t="s">
        <v>164</v>
      </c>
      <c r="B22" s="40"/>
      <c r="C22" s="8">
        <f>SUM(C23+C24+C28+C29+C30)</f>
        <v>20</v>
      </c>
      <c r="D22" s="40"/>
      <c r="E22" s="40"/>
      <c r="F22" s="40"/>
      <c r="G22" s="40"/>
      <c r="H22" s="40"/>
      <c r="I22" s="40"/>
      <c r="J22" s="40"/>
      <c r="K22" s="73">
        <f>L22*C36/C22</f>
        <v>0</v>
      </c>
      <c r="L22" s="73">
        <f>SUM(L23,L24,L28,L29,L30)</f>
        <v>0</v>
      </c>
      <c r="M22" s="40"/>
    </row>
    <row r="23" spans="1:13" ht="56.25">
      <c r="A23" s="25" t="s">
        <v>192</v>
      </c>
      <c r="B23" s="15" t="s">
        <v>6</v>
      </c>
      <c r="C23" s="5">
        <v>2</v>
      </c>
      <c r="D23" s="15" t="s">
        <v>212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2">
        <f>K23*C23/C36</f>
        <v>0</v>
      </c>
      <c r="M23" s="15"/>
    </row>
    <row r="24" spans="1:13" ht="37.5">
      <c r="A24" s="25" t="s">
        <v>214</v>
      </c>
      <c r="B24" s="15"/>
      <c r="C24" s="5">
        <f>SUM(C25:C27)</f>
        <v>3</v>
      </c>
      <c r="D24" s="15"/>
      <c r="E24" s="15"/>
      <c r="F24" s="15"/>
      <c r="G24" s="15"/>
      <c r="H24" s="15"/>
      <c r="I24" s="15"/>
      <c r="J24" s="15"/>
      <c r="K24" s="72">
        <f>L24*C36/C24</f>
        <v>0</v>
      </c>
      <c r="L24" s="72">
        <f>SUM(L25,L26,L27)</f>
        <v>0</v>
      </c>
      <c r="M24" s="15"/>
    </row>
    <row r="25" spans="1:13" ht="93.75">
      <c r="A25" s="25" t="s">
        <v>215</v>
      </c>
      <c r="B25" s="15" t="s">
        <v>6</v>
      </c>
      <c r="C25" s="5">
        <v>1</v>
      </c>
      <c r="D25" s="15" t="s">
        <v>57</v>
      </c>
      <c r="E25" s="15" t="s">
        <v>54</v>
      </c>
      <c r="F25" s="15" t="s">
        <v>98</v>
      </c>
      <c r="G25" s="15" t="s">
        <v>161</v>
      </c>
      <c r="H25" s="28" t="s">
        <v>293</v>
      </c>
      <c r="I25" s="28" t="s">
        <v>57</v>
      </c>
      <c r="J25" s="28"/>
      <c r="K25" s="74"/>
      <c r="L25" s="74">
        <f>K25*C25/C36</f>
        <v>0</v>
      </c>
      <c r="M25" s="15"/>
    </row>
    <row r="26" spans="1:13" ht="56.25">
      <c r="A26" s="25" t="s">
        <v>216</v>
      </c>
      <c r="B26" s="15" t="s">
        <v>6</v>
      </c>
      <c r="C26" s="5">
        <v>1</v>
      </c>
      <c r="D26" s="15" t="s">
        <v>294</v>
      </c>
      <c r="E26" s="15" t="s">
        <v>54</v>
      </c>
      <c r="F26" s="15" t="s">
        <v>98</v>
      </c>
      <c r="G26" s="15" t="s">
        <v>161</v>
      </c>
      <c r="H26" s="15" t="s">
        <v>295</v>
      </c>
      <c r="I26" s="15" t="s">
        <v>294</v>
      </c>
      <c r="J26" s="15"/>
      <c r="K26" s="72"/>
      <c r="L26" s="74">
        <f>K26*C26/C36</f>
        <v>0</v>
      </c>
      <c r="M26" s="15"/>
    </row>
    <row r="27" spans="1:13" ht="56.25">
      <c r="A27" s="25" t="s">
        <v>217</v>
      </c>
      <c r="B27" s="15" t="s">
        <v>6</v>
      </c>
      <c r="C27" s="5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K27*C27/C36</f>
        <v>0</v>
      </c>
      <c r="M27" s="15"/>
    </row>
    <row r="28" spans="1:13" ht="123.75" customHeight="1">
      <c r="A28" s="25" t="s">
        <v>249</v>
      </c>
      <c r="B28" s="15" t="s">
        <v>6</v>
      </c>
      <c r="C28" s="5">
        <v>3</v>
      </c>
      <c r="D28" s="32" t="s">
        <v>218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K28*C28/C36</f>
        <v>0</v>
      </c>
      <c r="M28" s="15"/>
    </row>
    <row r="29" spans="1:13" ht="110.25">
      <c r="A29" s="25" t="s">
        <v>257</v>
      </c>
      <c r="B29" s="15" t="s">
        <v>6</v>
      </c>
      <c r="C29" s="5">
        <v>8</v>
      </c>
      <c r="D29" s="11" t="s">
        <v>58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K29*C29/C36</f>
        <v>0</v>
      </c>
      <c r="M29" s="15"/>
    </row>
    <row r="30" spans="1:13" ht="86.25">
      <c r="A30" s="25" t="s">
        <v>274</v>
      </c>
      <c r="B30" s="15" t="s">
        <v>6</v>
      </c>
      <c r="C30" s="5">
        <v>4</v>
      </c>
      <c r="D30" s="14" t="s">
        <v>8</v>
      </c>
      <c r="E30" s="15" t="s">
        <v>54</v>
      </c>
      <c r="F30" s="15" t="s">
        <v>98</v>
      </c>
      <c r="G30" s="15" t="s">
        <v>161</v>
      </c>
      <c r="H30" s="28" t="s">
        <v>191</v>
      </c>
      <c r="I30" s="15" t="s">
        <v>212</v>
      </c>
      <c r="J30" s="15"/>
      <c r="K30" s="72"/>
      <c r="L30" s="74">
        <f>K30*C30/C36</f>
        <v>0</v>
      </c>
      <c r="M30" s="15"/>
    </row>
    <row r="31" spans="1:13" ht="18.75">
      <c r="A31" s="17" t="s">
        <v>193</v>
      </c>
      <c r="B31" s="18"/>
      <c r="C31" s="1">
        <f>SUM(C32:C35)</f>
        <v>20</v>
      </c>
      <c r="D31" s="18"/>
      <c r="E31" s="18"/>
      <c r="F31" s="18"/>
      <c r="G31" s="18"/>
      <c r="H31" s="18"/>
      <c r="I31" s="18"/>
      <c r="J31" s="18"/>
      <c r="K31" s="64">
        <f>L31*C36/C31</f>
        <v>0</v>
      </c>
      <c r="L31" s="64">
        <f>SUM(L32,L33,L34,L35)</f>
        <v>0</v>
      </c>
      <c r="M31" s="18"/>
    </row>
    <row r="32" spans="1:13" ht="110.25">
      <c r="A32" s="25" t="s">
        <v>296</v>
      </c>
      <c r="B32" s="15" t="s">
        <v>6</v>
      </c>
      <c r="C32" s="5">
        <v>5</v>
      </c>
      <c r="D32" s="11" t="s">
        <v>59</v>
      </c>
      <c r="E32" s="15" t="s">
        <v>54</v>
      </c>
      <c r="F32" s="15" t="s">
        <v>98</v>
      </c>
      <c r="G32" s="15" t="s">
        <v>161</v>
      </c>
      <c r="H32" s="41" t="s">
        <v>60</v>
      </c>
      <c r="I32" s="41" t="s">
        <v>61</v>
      </c>
      <c r="J32" s="28"/>
      <c r="K32" s="74"/>
      <c r="L32" s="74">
        <f>K32*C32/C36</f>
        <v>0</v>
      </c>
      <c r="M32" s="15"/>
    </row>
    <row r="33" spans="1:13" ht="56.25">
      <c r="A33" s="25" t="s">
        <v>62</v>
      </c>
      <c r="B33" s="15" t="s">
        <v>6</v>
      </c>
      <c r="C33" s="5">
        <v>5</v>
      </c>
      <c r="D33" s="15" t="s">
        <v>212</v>
      </c>
      <c r="E33" s="15" t="s">
        <v>54</v>
      </c>
      <c r="F33" s="15" t="s">
        <v>98</v>
      </c>
      <c r="G33" s="15" t="s">
        <v>161</v>
      </c>
      <c r="H33" s="15" t="s">
        <v>191</v>
      </c>
      <c r="I33" s="15" t="s">
        <v>212</v>
      </c>
      <c r="J33" s="15"/>
      <c r="K33" s="72"/>
      <c r="L33" s="74">
        <f>K33*C33/C36</f>
        <v>0</v>
      </c>
      <c r="M33" s="15"/>
    </row>
    <row r="34" spans="1:13" ht="86.25">
      <c r="A34" s="25" t="s">
        <v>63</v>
      </c>
      <c r="B34" s="15" t="s">
        <v>6</v>
      </c>
      <c r="C34" s="5">
        <v>5</v>
      </c>
      <c r="D34" s="13" t="s">
        <v>64</v>
      </c>
      <c r="E34" s="15" t="s">
        <v>54</v>
      </c>
      <c r="F34" s="15" t="s">
        <v>98</v>
      </c>
      <c r="G34" s="15" t="s">
        <v>161</v>
      </c>
      <c r="H34" s="41" t="s">
        <v>11</v>
      </c>
      <c r="I34" s="41" t="s">
        <v>65</v>
      </c>
      <c r="J34" s="28"/>
      <c r="K34" s="74"/>
      <c r="L34" s="74">
        <f>K34*C34/C36</f>
        <v>0</v>
      </c>
      <c r="M34" s="15"/>
    </row>
    <row r="35" spans="1:13" ht="155.25">
      <c r="A35" s="25" t="s">
        <v>102</v>
      </c>
      <c r="B35" s="15" t="s">
        <v>6</v>
      </c>
      <c r="C35" s="5">
        <v>5</v>
      </c>
      <c r="D35" s="14" t="s">
        <v>66</v>
      </c>
      <c r="E35" s="15" t="s">
        <v>54</v>
      </c>
      <c r="F35" s="15" t="s">
        <v>98</v>
      </c>
      <c r="G35" s="15" t="s">
        <v>161</v>
      </c>
      <c r="H35" s="15" t="s">
        <v>191</v>
      </c>
      <c r="I35" s="15" t="s">
        <v>212</v>
      </c>
      <c r="J35" s="15"/>
      <c r="K35" s="72"/>
      <c r="L35" s="74">
        <f>K35*C35/C36</f>
        <v>0</v>
      </c>
      <c r="M35" s="15"/>
    </row>
    <row r="36" spans="1:13" ht="18.75">
      <c r="A36" s="116" t="s">
        <v>9</v>
      </c>
      <c r="B36" s="116"/>
      <c r="C36" s="10">
        <f>SUM(C6+C20+C22+C31)</f>
        <v>100</v>
      </c>
      <c r="D36" s="12"/>
      <c r="E36" s="12"/>
      <c r="F36" s="12"/>
      <c r="G36" s="12"/>
      <c r="H36" s="12"/>
      <c r="I36" s="12"/>
      <c r="J36" s="12"/>
      <c r="K36" s="12"/>
      <c r="L36" s="76">
        <f>SUM(L6,L20,L22,L31)</f>
        <v>0</v>
      </c>
      <c r="M36" s="12"/>
    </row>
    <row r="39" spans="1:12" s="107" customFormat="1" ht="19.5">
      <c r="A39" s="102" t="s">
        <v>344</v>
      </c>
      <c r="B39" s="103"/>
      <c r="C39" s="104"/>
      <c r="D39" s="104"/>
      <c r="E39" s="104"/>
      <c r="F39" s="104"/>
      <c r="G39" s="104"/>
      <c r="H39" s="104"/>
      <c r="I39" s="105"/>
      <c r="J39" s="105"/>
      <c r="K39" s="105"/>
      <c r="L39" s="106"/>
    </row>
    <row r="40" spans="1:12" s="107" customFormat="1" ht="19.5">
      <c r="A40" s="102" t="s">
        <v>340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341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12" t="s">
        <v>342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1:12" s="107" customFormat="1" ht="18.75">
      <c r="A43" s="106" t="s">
        <v>343</v>
      </c>
      <c r="B43" s="106"/>
      <c r="C43" s="108"/>
      <c r="D43" s="108"/>
      <c r="E43" s="108"/>
      <c r="F43" s="108"/>
      <c r="G43" s="108"/>
      <c r="H43" s="108"/>
      <c r="I43" s="109"/>
      <c r="J43" s="109"/>
      <c r="K43" s="109"/>
      <c r="L43" s="106"/>
    </row>
  </sheetData>
  <sheetProtection/>
  <mergeCells count="12">
    <mergeCell ref="D4:D5"/>
    <mergeCell ref="E4:I4"/>
    <mergeCell ref="M4:M5"/>
    <mergeCell ref="A42:L42"/>
    <mergeCell ref="J4:L4"/>
    <mergeCell ref="A36:B36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M40"/>
  <sheetViews>
    <sheetView workbookViewId="0" topLeftCell="A1">
      <selection activeCell="I8" sqref="I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96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5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6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89">
        <f>SUM(C7+C10)</f>
        <v>50</v>
      </c>
      <c r="D6" s="18"/>
      <c r="E6" s="18"/>
      <c r="F6" s="18"/>
      <c r="G6" s="18"/>
      <c r="H6" s="18"/>
      <c r="I6" s="18"/>
      <c r="J6" s="18"/>
      <c r="K6" s="64">
        <f>L6*C33/C6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9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9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9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92">
        <f>SUM(C11:C16)</f>
        <v>50</v>
      </c>
      <c r="D10" s="30"/>
      <c r="E10" s="30"/>
      <c r="F10" s="30"/>
      <c r="G10" s="31"/>
      <c r="H10" s="31"/>
      <c r="I10" s="31"/>
      <c r="J10" s="31"/>
      <c r="K10" s="70">
        <f>L10*C33/C10</f>
        <v>0</v>
      </c>
      <c r="L10" s="70">
        <f>SUM(L11,L12,L13,L14,L15,L16)</f>
        <v>0</v>
      </c>
      <c r="M10" s="31"/>
    </row>
    <row r="11" spans="1:13" ht="93.75">
      <c r="A11" s="25" t="s">
        <v>130</v>
      </c>
      <c r="B11" s="15" t="s">
        <v>20</v>
      </c>
      <c r="C11" s="86">
        <v>8</v>
      </c>
      <c r="D11" s="28" t="s">
        <v>263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80</v>
      </c>
      <c r="J11" s="27"/>
      <c r="K11" s="69"/>
      <c r="L11" s="69">
        <f>K11*C11/C33</f>
        <v>0</v>
      </c>
      <c r="M11" s="28"/>
    </row>
    <row r="12" spans="1:13" ht="157.5">
      <c r="A12" s="25" t="s">
        <v>131</v>
      </c>
      <c r="B12" s="15" t="s">
        <v>6</v>
      </c>
      <c r="C12" s="86">
        <v>10</v>
      </c>
      <c r="D12" s="28" t="s">
        <v>310</v>
      </c>
      <c r="E12" s="33" t="s">
        <v>54</v>
      </c>
      <c r="F12" s="33" t="s">
        <v>98</v>
      </c>
      <c r="G12" s="33" t="s">
        <v>161</v>
      </c>
      <c r="H12" s="34" t="s">
        <v>335</v>
      </c>
      <c r="I12" s="34" t="s">
        <v>334</v>
      </c>
      <c r="J12" s="27"/>
      <c r="K12" s="69"/>
      <c r="L12" s="69">
        <f>K12*C12/C33</f>
        <v>0</v>
      </c>
      <c r="M12" s="32"/>
    </row>
    <row r="13" spans="1:13" ht="75">
      <c r="A13" s="25" t="s">
        <v>177</v>
      </c>
      <c r="B13" s="15" t="s">
        <v>20</v>
      </c>
      <c r="C13" s="86">
        <v>6</v>
      </c>
      <c r="D13" s="28" t="s">
        <v>234</v>
      </c>
      <c r="E13" s="33" t="s">
        <v>54</v>
      </c>
      <c r="F13" s="33" t="s">
        <v>98</v>
      </c>
      <c r="G13" s="33" t="s">
        <v>161</v>
      </c>
      <c r="H13" s="27" t="s">
        <v>293</v>
      </c>
      <c r="I13" s="27" t="s">
        <v>80</v>
      </c>
      <c r="J13" s="27"/>
      <c r="K13" s="69"/>
      <c r="L13" s="69">
        <f>K13*C13/C33</f>
        <v>0</v>
      </c>
      <c r="M13" s="32"/>
    </row>
    <row r="14" spans="1:13" ht="75">
      <c r="A14" s="25" t="s">
        <v>197</v>
      </c>
      <c r="B14" s="15" t="s">
        <v>20</v>
      </c>
      <c r="C14" s="86">
        <v>8</v>
      </c>
      <c r="D14" s="28" t="s">
        <v>264</v>
      </c>
      <c r="E14" s="33" t="s">
        <v>54</v>
      </c>
      <c r="F14" s="33" t="s">
        <v>98</v>
      </c>
      <c r="G14" s="33" t="s">
        <v>161</v>
      </c>
      <c r="H14" s="27" t="s">
        <v>293</v>
      </c>
      <c r="I14" s="27" t="s">
        <v>80</v>
      </c>
      <c r="J14" s="27"/>
      <c r="K14" s="69"/>
      <c r="L14" s="69">
        <f>K14*C14/C33</f>
        <v>0</v>
      </c>
      <c r="M14" s="32"/>
    </row>
    <row r="15" spans="1:13" ht="56.25">
      <c r="A15" s="25" t="s">
        <v>235</v>
      </c>
      <c r="B15" s="15" t="s">
        <v>20</v>
      </c>
      <c r="C15" s="86">
        <v>8</v>
      </c>
      <c r="D15" s="28" t="s">
        <v>178</v>
      </c>
      <c r="E15" s="33" t="s">
        <v>54</v>
      </c>
      <c r="F15" s="33" t="s">
        <v>98</v>
      </c>
      <c r="G15" s="33" t="s">
        <v>161</v>
      </c>
      <c r="H15" s="27" t="s">
        <v>293</v>
      </c>
      <c r="I15" s="27" t="s">
        <v>80</v>
      </c>
      <c r="J15" s="27"/>
      <c r="K15" s="69"/>
      <c r="L15" s="69">
        <f>K15*C15/C33</f>
        <v>0</v>
      </c>
      <c r="M15" s="32"/>
    </row>
    <row r="16" spans="1:13" ht="56.25">
      <c r="A16" s="42" t="s">
        <v>337</v>
      </c>
      <c r="B16" s="43" t="s">
        <v>6</v>
      </c>
      <c r="C16" s="86">
        <v>10</v>
      </c>
      <c r="D16" s="27" t="s">
        <v>212</v>
      </c>
      <c r="E16" s="26" t="s">
        <v>54</v>
      </c>
      <c r="F16" s="26" t="s">
        <v>98</v>
      </c>
      <c r="G16" s="26" t="s">
        <v>161</v>
      </c>
      <c r="H16" s="27" t="s">
        <v>191</v>
      </c>
      <c r="I16" s="27" t="s">
        <v>212</v>
      </c>
      <c r="J16" s="27"/>
      <c r="K16" s="97"/>
      <c r="L16" s="69">
        <f>K16*C16/C33</f>
        <v>0</v>
      </c>
      <c r="M16" s="32"/>
    </row>
    <row r="17" spans="1:13" ht="18.75">
      <c r="A17" s="38" t="s">
        <v>101</v>
      </c>
      <c r="B17" s="39"/>
      <c r="C17" s="93">
        <f>SUM(C18)</f>
        <v>10</v>
      </c>
      <c r="D17" s="39"/>
      <c r="E17" s="39"/>
      <c r="F17" s="39"/>
      <c r="G17" s="39"/>
      <c r="H17" s="39"/>
      <c r="I17" s="39"/>
      <c r="J17" s="39"/>
      <c r="K17" s="71">
        <f>L17*C33/C17</f>
        <v>0</v>
      </c>
      <c r="L17" s="71">
        <f>SUM(L18)</f>
        <v>0</v>
      </c>
      <c r="M17" s="39"/>
    </row>
    <row r="18" spans="1:13" ht="63">
      <c r="A18" s="25" t="s">
        <v>163</v>
      </c>
      <c r="B18" s="15" t="s">
        <v>6</v>
      </c>
      <c r="C18" s="86">
        <v>10</v>
      </c>
      <c r="D18" s="11" t="s">
        <v>292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K18*C18/C33</f>
        <v>0</v>
      </c>
      <c r="M18" s="15"/>
    </row>
    <row r="19" spans="1:13" ht="37.5">
      <c r="A19" s="63" t="s">
        <v>164</v>
      </c>
      <c r="B19" s="40"/>
      <c r="C19" s="94">
        <f>SUM(C20+C21+C25+C26+C27)</f>
        <v>20</v>
      </c>
      <c r="D19" s="40"/>
      <c r="E19" s="40"/>
      <c r="F19" s="40"/>
      <c r="G19" s="40"/>
      <c r="H19" s="40"/>
      <c r="I19" s="40"/>
      <c r="J19" s="40"/>
      <c r="K19" s="73">
        <f>L19*C33/C19</f>
        <v>0</v>
      </c>
      <c r="L19" s="73">
        <f>SUM(L20,L21,L25,L26,L27)</f>
        <v>0</v>
      </c>
      <c r="M19" s="40"/>
    </row>
    <row r="20" spans="1:13" ht="56.25">
      <c r="A20" s="25" t="s">
        <v>192</v>
      </c>
      <c r="B20" s="15" t="s">
        <v>6</v>
      </c>
      <c r="C20" s="86">
        <v>2</v>
      </c>
      <c r="D20" s="15" t="s">
        <v>212</v>
      </c>
      <c r="E20" s="15" t="s">
        <v>54</v>
      </c>
      <c r="F20" s="15" t="s">
        <v>98</v>
      </c>
      <c r="G20" s="15" t="s">
        <v>161</v>
      </c>
      <c r="H20" s="15" t="s">
        <v>191</v>
      </c>
      <c r="I20" s="15" t="s">
        <v>212</v>
      </c>
      <c r="J20" s="15"/>
      <c r="K20" s="72"/>
      <c r="L20" s="72">
        <f>K20*C20/C33</f>
        <v>0</v>
      </c>
      <c r="M20" s="15"/>
    </row>
    <row r="21" spans="1:13" ht="37.5">
      <c r="A21" s="25" t="s">
        <v>214</v>
      </c>
      <c r="B21" s="15"/>
      <c r="C21" s="86">
        <f>SUM(C22:C24)</f>
        <v>3</v>
      </c>
      <c r="D21" s="15"/>
      <c r="E21" s="15"/>
      <c r="F21" s="15"/>
      <c r="G21" s="15"/>
      <c r="H21" s="15"/>
      <c r="I21" s="15"/>
      <c r="J21" s="15"/>
      <c r="K21" s="72">
        <f>L21*C33/C21</f>
        <v>0</v>
      </c>
      <c r="L21" s="72">
        <f>SUM(L22,L23,L24)</f>
        <v>0</v>
      </c>
      <c r="M21" s="15"/>
    </row>
    <row r="22" spans="1:13" ht="93.75">
      <c r="A22" s="25" t="s">
        <v>215</v>
      </c>
      <c r="B22" s="15" t="s">
        <v>6</v>
      </c>
      <c r="C22" s="86">
        <v>1</v>
      </c>
      <c r="D22" s="15" t="s">
        <v>57</v>
      </c>
      <c r="E22" s="15" t="s">
        <v>54</v>
      </c>
      <c r="F22" s="15" t="s">
        <v>98</v>
      </c>
      <c r="G22" s="15" t="s">
        <v>161</v>
      </c>
      <c r="H22" s="28" t="s">
        <v>293</v>
      </c>
      <c r="I22" s="28" t="s">
        <v>57</v>
      </c>
      <c r="J22" s="28"/>
      <c r="K22" s="74"/>
      <c r="L22" s="74">
        <f>K22*C22/C33</f>
        <v>0</v>
      </c>
      <c r="M22" s="15"/>
    </row>
    <row r="23" spans="1:13" ht="56.25">
      <c r="A23" s="25" t="s">
        <v>216</v>
      </c>
      <c r="B23" s="15" t="s">
        <v>6</v>
      </c>
      <c r="C23" s="86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K23*C23/C33</f>
        <v>0</v>
      </c>
      <c r="M23" s="15"/>
    </row>
    <row r="24" spans="1:13" ht="56.25">
      <c r="A24" s="25" t="s">
        <v>217</v>
      </c>
      <c r="B24" s="15" t="s">
        <v>6</v>
      </c>
      <c r="C24" s="86">
        <v>1</v>
      </c>
      <c r="D24" s="15" t="s">
        <v>294</v>
      </c>
      <c r="E24" s="15" t="s">
        <v>54</v>
      </c>
      <c r="F24" s="15" t="s">
        <v>98</v>
      </c>
      <c r="G24" s="15" t="s">
        <v>161</v>
      </c>
      <c r="H24" s="15" t="s">
        <v>295</v>
      </c>
      <c r="I24" s="15" t="s">
        <v>294</v>
      </c>
      <c r="J24" s="15"/>
      <c r="K24" s="72"/>
      <c r="L24" s="74">
        <f>K24*C24/C33</f>
        <v>0</v>
      </c>
      <c r="M24" s="15"/>
    </row>
    <row r="25" spans="1:13" ht="123.75" customHeight="1">
      <c r="A25" s="25" t="s">
        <v>249</v>
      </c>
      <c r="B25" s="15" t="s">
        <v>6</v>
      </c>
      <c r="C25" s="86">
        <v>3</v>
      </c>
      <c r="D25" s="32" t="s">
        <v>218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K25*C25/C33</f>
        <v>0</v>
      </c>
      <c r="M25" s="15"/>
    </row>
    <row r="26" spans="1:13" ht="110.25">
      <c r="A26" s="25" t="s">
        <v>257</v>
      </c>
      <c r="B26" s="15" t="s">
        <v>6</v>
      </c>
      <c r="C26" s="86">
        <v>8</v>
      </c>
      <c r="D26" s="11" t="s">
        <v>58</v>
      </c>
      <c r="E26" s="15" t="s">
        <v>54</v>
      </c>
      <c r="F26" s="15" t="s">
        <v>98</v>
      </c>
      <c r="G26" s="15" t="s">
        <v>161</v>
      </c>
      <c r="H26" s="15" t="s">
        <v>191</v>
      </c>
      <c r="I26" s="15" t="s">
        <v>212</v>
      </c>
      <c r="J26" s="15"/>
      <c r="K26" s="72"/>
      <c r="L26" s="74">
        <f>K26*C26/C33</f>
        <v>0</v>
      </c>
      <c r="M26" s="15"/>
    </row>
    <row r="27" spans="1:13" ht="86.25">
      <c r="A27" s="25" t="s">
        <v>274</v>
      </c>
      <c r="B27" s="15" t="s">
        <v>6</v>
      </c>
      <c r="C27" s="86">
        <v>4</v>
      </c>
      <c r="D27" s="14" t="s">
        <v>8</v>
      </c>
      <c r="E27" s="15" t="s">
        <v>54</v>
      </c>
      <c r="F27" s="15" t="s">
        <v>98</v>
      </c>
      <c r="G27" s="15" t="s">
        <v>161</v>
      </c>
      <c r="H27" s="28" t="s">
        <v>191</v>
      </c>
      <c r="I27" s="15" t="s">
        <v>212</v>
      </c>
      <c r="J27" s="15"/>
      <c r="K27" s="72"/>
      <c r="L27" s="74">
        <f>K27*C27/C33</f>
        <v>0</v>
      </c>
      <c r="M27" s="15"/>
    </row>
    <row r="28" spans="1:13" ht="18.75">
      <c r="A28" s="17" t="s">
        <v>193</v>
      </c>
      <c r="B28" s="18"/>
      <c r="C28" s="89">
        <f>SUM(C29:C32)</f>
        <v>20</v>
      </c>
      <c r="D28" s="18"/>
      <c r="E28" s="18"/>
      <c r="F28" s="18"/>
      <c r="G28" s="18"/>
      <c r="H28" s="18"/>
      <c r="I28" s="18"/>
      <c r="J28" s="18"/>
      <c r="K28" s="64">
        <f>L28*C33/C28</f>
        <v>0</v>
      </c>
      <c r="L28" s="64">
        <f>SUM(L29,L30,L31,L32)</f>
        <v>0</v>
      </c>
      <c r="M28" s="18"/>
    </row>
    <row r="29" spans="1:13" ht="110.25">
      <c r="A29" s="25" t="s">
        <v>296</v>
      </c>
      <c r="B29" s="15" t="s">
        <v>6</v>
      </c>
      <c r="C29" s="86">
        <v>5</v>
      </c>
      <c r="D29" s="11" t="s">
        <v>59</v>
      </c>
      <c r="E29" s="15" t="s">
        <v>54</v>
      </c>
      <c r="F29" s="15" t="s">
        <v>98</v>
      </c>
      <c r="G29" s="15" t="s">
        <v>161</v>
      </c>
      <c r="H29" s="41" t="s">
        <v>60</v>
      </c>
      <c r="I29" s="41" t="s">
        <v>61</v>
      </c>
      <c r="J29" s="28"/>
      <c r="K29" s="74"/>
      <c r="L29" s="74">
        <f>K29*C29/C33</f>
        <v>0</v>
      </c>
      <c r="M29" s="15"/>
    </row>
    <row r="30" spans="1:13" ht="56.25">
      <c r="A30" s="25" t="s">
        <v>62</v>
      </c>
      <c r="B30" s="15" t="s">
        <v>6</v>
      </c>
      <c r="C30" s="86">
        <v>5</v>
      </c>
      <c r="D30" s="15" t="s">
        <v>212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K30*C30/C33</f>
        <v>0</v>
      </c>
      <c r="M30" s="15"/>
    </row>
    <row r="31" spans="1:13" ht="86.25">
      <c r="A31" s="25" t="s">
        <v>63</v>
      </c>
      <c r="B31" s="15" t="s">
        <v>6</v>
      </c>
      <c r="C31" s="86">
        <v>5</v>
      </c>
      <c r="D31" s="13" t="s">
        <v>64</v>
      </c>
      <c r="E31" s="15" t="s">
        <v>54</v>
      </c>
      <c r="F31" s="15" t="s">
        <v>98</v>
      </c>
      <c r="G31" s="15" t="s">
        <v>161</v>
      </c>
      <c r="H31" s="41" t="s">
        <v>11</v>
      </c>
      <c r="I31" s="41" t="s">
        <v>65</v>
      </c>
      <c r="J31" s="28"/>
      <c r="K31" s="74"/>
      <c r="L31" s="74">
        <f>K31*C31/C33</f>
        <v>0</v>
      </c>
      <c r="M31" s="15"/>
    </row>
    <row r="32" spans="1:13" ht="155.25">
      <c r="A32" s="25" t="s">
        <v>102</v>
      </c>
      <c r="B32" s="15" t="s">
        <v>6</v>
      </c>
      <c r="C32" s="86">
        <v>5</v>
      </c>
      <c r="D32" s="14" t="s">
        <v>66</v>
      </c>
      <c r="E32" s="15" t="s">
        <v>54</v>
      </c>
      <c r="F32" s="15" t="s">
        <v>98</v>
      </c>
      <c r="G32" s="15" t="s">
        <v>161</v>
      </c>
      <c r="H32" s="15" t="s">
        <v>191</v>
      </c>
      <c r="I32" s="15" t="s">
        <v>212</v>
      </c>
      <c r="J32" s="15"/>
      <c r="K32" s="72"/>
      <c r="L32" s="74">
        <f>K32*C32/C33</f>
        <v>0</v>
      </c>
      <c r="M32" s="15"/>
    </row>
    <row r="33" spans="1:13" ht="18.75">
      <c r="A33" s="116" t="s">
        <v>9</v>
      </c>
      <c r="B33" s="116"/>
      <c r="C33" s="95">
        <f>SUM(C6+C17+C19+C28)</f>
        <v>100</v>
      </c>
      <c r="D33" s="12"/>
      <c r="E33" s="12"/>
      <c r="F33" s="12"/>
      <c r="G33" s="12"/>
      <c r="H33" s="12"/>
      <c r="I33" s="12"/>
      <c r="J33" s="12"/>
      <c r="K33" s="12"/>
      <c r="L33" s="76">
        <f>SUM(L6,L17,L19,L28)</f>
        <v>0</v>
      </c>
      <c r="M33" s="12"/>
    </row>
    <row r="36" spans="1:12" s="107" customFormat="1" ht="19.5">
      <c r="A36" s="102" t="s">
        <v>344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340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02" t="s">
        <v>341</v>
      </c>
      <c r="B38" s="103"/>
      <c r="C38" s="104"/>
      <c r="D38" s="104"/>
      <c r="E38" s="104"/>
      <c r="F38" s="104"/>
      <c r="G38" s="104"/>
      <c r="H38" s="104"/>
      <c r="I38" s="105"/>
      <c r="J38" s="105"/>
      <c r="K38" s="105"/>
      <c r="L38" s="106"/>
    </row>
    <row r="39" spans="1:12" s="107" customFormat="1" ht="19.5">
      <c r="A39" s="112" t="s">
        <v>342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s="107" customFormat="1" ht="18.75">
      <c r="A40" s="106" t="s">
        <v>343</v>
      </c>
      <c r="B40" s="106"/>
      <c r="C40" s="108"/>
      <c r="D40" s="108"/>
      <c r="E40" s="108"/>
      <c r="F40" s="108"/>
      <c r="G40" s="108"/>
      <c r="H40" s="108"/>
      <c r="I40" s="109"/>
      <c r="J40" s="109"/>
      <c r="K40" s="109"/>
      <c r="L40" s="106"/>
    </row>
  </sheetData>
  <sheetProtection/>
  <mergeCells count="12">
    <mergeCell ref="D4:D5"/>
    <mergeCell ref="E4:I4"/>
    <mergeCell ref="M4:M5"/>
    <mergeCell ref="A39:L39"/>
    <mergeCell ref="J4:L4"/>
    <mergeCell ref="A33:B33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SUM(C7+C13)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SUM(L7,L13)</f>
        <v>0</v>
      </c>
      <c r="M6" s="18"/>
    </row>
    <row r="7" spans="1:13" ht="75">
      <c r="A7" s="19" t="s">
        <v>52</v>
      </c>
      <c r="B7" s="20"/>
      <c r="C7" s="80">
        <f>SUM(C8,C11)</f>
        <v>32.5</v>
      </c>
      <c r="D7" s="20"/>
      <c r="E7" s="21"/>
      <c r="F7" s="21"/>
      <c r="G7" s="21"/>
      <c r="H7" s="21"/>
      <c r="I7" s="21"/>
      <c r="J7" s="21"/>
      <c r="K7" s="65">
        <f>L7*C31/C7</f>
        <v>0</v>
      </c>
      <c r="L7" s="65">
        <f>SUM(L8,L11)</f>
        <v>0</v>
      </c>
      <c r="M7" s="21"/>
    </row>
    <row r="8" spans="1:13" ht="93.75">
      <c r="A8" s="22" t="s">
        <v>53</v>
      </c>
      <c r="B8" s="23"/>
      <c r="C8" s="81">
        <f>SUM(C9,C10)</f>
        <v>22.5</v>
      </c>
      <c r="D8" s="23"/>
      <c r="E8" s="24"/>
      <c r="F8" s="24"/>
      <c r="G8" s="24"/>
      <c r="H8" s="24"/>
      <c r="I8" s="24"/>
      <c r="J8" s="24"/>
      <c r="K8" s="68">
        <f>L8*C31/C8</f>
        <v>0</v>
      </c>
      <c r="L8" s="68">
        <f>SUM(L9,L10)</f>
        <v>0</v>
      </c>
      <c r="M8" s="23"/>
    </row>
    <row r="9" spans="1:13" ht="138">
      <c r="A9" s="22" t="s">
        <v>77</v>
      </c>
      <c r="B9" s="23" t="s">
        <v>6</v>
      </c>
      <c r="C9" s="81">
        <v>12.5</v>
      </c>
      <c r="D9" s="57" t="s">
        <v>227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K9*C9/C31</f>
        <v>0</v>
      </c>
      <c r="M9" s="28" t="s">
        <v>35</v>
      </c>
    </row>
    <row r="10" spans="1:13" ht="112.5">
      <c r="A10" s="22" t="s">
        <v>128</v>
      </c>
      <c r="B10" s="23" t="s">
        <v>6</v>
      </c>
      <c r="C10" s="81">
        <v>10</v>
      </c>
      <c r="D10" s="33" t="s">
        <v>233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K10*C10/C31</f>
        <v>0</v>
      </c>
      <c r="M10" s="28" t="s">
        <v>7</v>
      </c>
    </row>
    <row r="11" spans="1:13" ht="56.25">
      <c r="A11" s="22" t="s">
        <v>96</v>
      </c>
      <c r="B11" s="23"/>
      <c r="C11" s="81">
        <f>SUM(C12:C12)</f>
        <v>10</v>
      </c>
      <c r="D11" s="23"/>
      <c r="E11" s="23"/>
      <c r="F11" s="23"/>
      <c r="G11" s="23"/>
      <c r="H11" s="23"/>
      <c r="I11" s="23"/>
      <c r="J11" s="23"/>
      <c r="K11" s="68">
        <f>L11*C31/C11</f>
        <v>0</v>
      </c>
      <c r="L11" s="68">
        <f>SUM(L12)</f>
        <v>0</v>
      </c>
      <c r="M11" s="23"/>
    </row>
    <row r="12" spans="1:13" ht="86.25">
      <c r="A12" s="25" t="s">
        <v>97</v>
      </c>
      <c r="B12" s="15" t="s">
        <v>6</v>
      </c>
      <c r="C12" s="77">
        <v>10</v>
      </c>
      <c r="D12" s="13" t="s">
        <v>14</v>
      </c>
      <c r="E12" s="26" t="s">
        <v>54</v>
      </c>
      <c r="F12" s="26" t="s">
        <v>98</v>
      </c>
      <c r="G12" s="26" t="s">
        <v>161</v>
      </c>
      <c r="H12" s="27" t="s">
        <v>191</v>
      </c>
      <c r="I12" s="27" t="s">
        <v>212</v>
      </c>
      <c r="J12" s="27"/>
      <c r="K12" s="69"/>
      <c r="L12" s="69">
        <f>K12*C12/C31</f>
        <v>0</v>
      </c>
      <c r="M12" s="15"/>
    </row>
    <row r="13" spans="1:13" ht="56.25">
      <c r="A13" s="29" t="s">
        <v>99</v>
      </c>
      <c r="B13" s="30"/>
      <c r="C13" s="82">
        <f>SUM(C14:C14)</f>
        <v>17.5</v>
      </c>
      <c r="D13" s="30"/>
      <c r="E13" s="30"/>
      <c r="F13" s="30"/>
      <c r="G13" s="31"/>
      <c r="H13" s="31"/>
      <c r="I13" s="31"/>
      <c r="J13" s="31"/>
      <c r="K13" s="70">
        <f>L13*C31/C13</f>
        <v>0</v>
      </c>
      <c r="L13" s="70">
        <f>SUM(L14)</f>
        <v>0</v>
      </c>
      <c r="M13" s="31"/>
    </row>
    <row r="14" spans="1:13" ht="86.25">
      <c r="A14" s="25" t="s">
        <v>129</v>
      </c>
      <c r="B14" s="15" t="s">
        <v>6</v>
      </c>
      <c r="C14" s="77">
        <v>17.5</v>
      </c>
      <c r="D14" s="32" t="s">
        <v>78</v>
      </c>
      <c r="E14" s="33" t="s">
        <v>54</v>
      </c>
      <c r="F14" s="33" t="s">
        <v>98</v>
      </c>
      <c r="G14" s="33" t="s">
        <v>161</v>
      </c>
      <c r="H14" s="27" t="s">
        <v>79</v>
      </c>
      <c r="I14" s="27" t="s">
        <v>309</v>
      </c>
      <c r="J14" s="27"/>
      <c r="K14" s="69"/>
      <c r="L14" s="69">
        <f>K14*C14/C31</f>
        <v>0</v>
      </c>
      <c r="M14" s="28"/>
    </row>
    <row r="15" spans="1:13" ht="18.75">
      <c r="A15" s="38" t="s">
        <v>101</v>
      </c>
      <c r="B15" s="39"/>
      <c r="C15" s="83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77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4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77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77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77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77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77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3.75" customHeight="1">
      <c r="A23" s="25" t="s">
        <v>249</v>
      </c>
      <c r="B23" s="15" t="s">
        <v>6</v>
      </c>
      <c r="C23" s="77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77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77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79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77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77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77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77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78">
        <f>SUM(C6+C15+C17+C26)</f>
        <v>100</v>
      </c>
      <c r="D31" s="12"/>
      <c r="E31" s="12"/>
      <c r="F31" s="12"/>
      <c r="G31" s="12"/>
      <c r="H31" s="12"/>
      <c r="I31" s="12"/>
      <c r="J31" s="12"/>
      <c r="K31" s="12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workbookViewId="0" topLeftCell="A30">
      <selection activeCell="A33" sqref="A33:IV37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L6*C30/C6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6">
        <f>SUM(C11:C13)</f>
        <v>50</v>
      </c>
      <c r="D10" s="30"/>
      <c r="E10" s="30"/>
      <c r="F10" s="30"/>
      <c r="G10" s="31"/>
      <c r="H10" s="31"/>
      <c r="I10" s="31"/>
      <c r="J10" s="31"/>
      <c r="K10" s="70">
        <f>L10*C30/C10</f>
        <v>0</v>
      </c>
      <c r="L10" s="70">
        <f>SUM(L11,L12,L13)</f>
        <v>0</v>
      </c>
      <c r="M10" s="31"/>
    </row>
    <row r="11" spans="1:13" ht="75">
      <c r="A11" s="25" t="s">
        <v>126</v>
      </c>
      <c r="B11" s="15" t="s">
        <v>20</v>
      </c>
      <c r="C11" s="5">
        <v>20</v>
      </c>
      <c r="D11" s="28" t="s">
        <v>76</v>
      </c>
      <c r="E11" s="33" t="s">
        <v>54</v>
      </c>
      <c r="F11" s="33" t="s">
        <v>98</v>
      </c>
      <c r="G11" s="33" t="s">
        <v>161</v>
      </c>
      <c r="H11" s="27" t="s">
        <v>272</v>
      </c>
      <c r="I11" s="27" t="s">
        <v>293</v>
      </c>
      <c r="J11" s="27"/>
      <c r="K11" s="69"/>
      <c r="L11" s="69">
        <f>K11*C11/C30</f>
        <v>0</v>
      </c>
      <c r="M11" s="28"/>
    </row>
    <row r="12" spans="1:13" ht="120.75">
      <c r="A12" s="25" t="s">
        <v>127</v>
      </c>
      <c r="B12" s="15" t="s">
        <v>6</v>
      </c>
      <c r="C12" s="5">
        <v>20</v>
      </c>
      <c r="D12" s="32" t="s">
        <v>231</v>
      </c>
      <c r="E12" s="33" t="s">
        <v>54</v>
      </c>
      <c r="F12" s="33" t="s">
        <v>98</v>
      </c>
      <c r="G12" s="33" t="s">
        <v>161</v>
      </c>
      <c r="H12" s="13" t="s">
        <v>232</v>
      </c>
      <c r="I12" s="13" t="s">
        <v>175</v>
      </c>
      <c r="J12" s="27"/>
      <c r="K12" s="69"/>
      <c r="L12" s="69">
        <f>K12*C12/C30</f>
        <v>0</v>
      </c>
      <c r="M12" s="32"/>
    </row>
    <row r="13" spans="1:13" ht="131.25">
      <c r="A13" s="25" t="s">
        <v>176</v>
      </c>
      <c r="B13" s="15" t="s">
        <v>6</v>
      </c>
      <c r="C13" s="5">
        <v>10</v>
      </c>
      <c r="D13" s="28" t="s">
        <v>280</v>
      </c>
      <c r="E13" s="33" t="s">
        <v>54</v>
      </c>
      <c r="F13" s="33" t="s">
        <v>98</v>
      </c>
      <c r="G13" s="33" t="s">
        <v>161</v>
      </c>
      <c r="H13" s="27" t="s">
        <v>272</v>
      </c>
      <c r="I13" s="27" t="s">
        <v>293</v>
      </c>
      <c r="J13" s="27"/>
      <c r="K13" s="69"/>
      <c r="L13" s="69">
        <f>K13*C13/C30</f>
        <v>0</v>
      </c>
      <c r="M13" s="32"/>
    </row>
    <row r="14" spans="1:13" ht="18.75">
      <c r="A14" s="38" t="s">
        <v>101</v>
      </c>
      <c r="B14" s="39"/>
      <c r="C14" s="7">
        <f>SUM(C15)</f>
        <v>10</v>
      </c>
      <c r="D14" s="39"/>
      <c r="E14" s="39"/>
      <c r="F14" s="39"/>
      <c r="G14" s="39"/>
      <c r="H14" s="39"/>
      <c r="I14" s="39"/>
      <c r="J14" s="39"/>
      <c r="K14" s="71">
        <f>L14*C30/C15</f>
        <v>0</v>
      </c>
      <c r="L14" s="71">
        <f>SUM(L15)</f>
        <v>0</v>
      </c>
      <c r="M14" s="39"/>
    </row>
    <row r="15" spans="1:13" ht="63">
      <c r="A15" s="25" t="s">
        <v>163</v>
      </c>
      <c r="B15" s="15" t="s">
        <v>6</v>
      </c>
      <c r="C15" s="5">
        <v>10</v>
      </c>
      <c r="D15" s="11" t="s">
        <v>292</v>
      </c>
      <c r="E15" s="15" t="s">
        <v>54</v>
      </c>
      <c r="F15" s="15" t="s">
        <v>98</v>
      </c>
      <c r="G15" s="15" t="s">
        <v>161</v>
      </c>
      <c r="H15" s="15" t="s">
        <v>191</v>
      </c>
      <c r="I15" s="15" t="s">
        <v>212</v>
      </c>
      <c r="J15" s="15"/>
      <c r="K15" s="72"/>
      <c r="L15" s="72">
        <f>K15*C15/C30</f>
        <v>0</v>
      </c>
      <c r="M15" s="15"/>
    </row>
    <row r="16" spans="1:13" ht="37.5">
      <c r="A16" s="63" t="s">
        <v>164</v>
      </c>
      <c r="B16" s="40"/>
      <c r="C16" s="8">
        <f>SUM(C17+C18+C22+C23+C24)</f>
        <v>20</v>
      </c>
      <c r="D16" s="40"/>
      <c r="E16" s="40"/>
      <c r="F16" s="40"/>
      <c r="G16" s="40"/>
      <c r="H16" s="40"/>
      <c r="I16" s="40"/>
      <c r="J16" s="40"/>
      <c r="K16" s="73">
        <f>L16*C30/C16</f>
        <v>0</v>
      </c>
      <c r="L16" s="73">
        <f>SUM(L17,L18,L22,L23,L24)</f>
        <v>0</v>
      </c>
      <c r="M16" s="40"/>
    </row>
    <row r="17" spans="1:13" ht="56.25">
      <c r="A17" s="25" t="s">
        <v>192</v>
      </c>
      <c r="B17" s="15" t="s">
        <v>6</v>
      </c>
      <c r="C17" s="5">
        <v>2</v>
      </c>
      <c r="D17" s="15" t="s">
        <v>212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K17*C17/C30</f>
        <v>0</v>
      </c>
      <c r="M17" s="15"/>
    </row>
    <row r="18" spans="1:13" ht="37.5">
      <c r="A18" s="25" t="s">
        <v>214</v>
      </c>
      <c r="B18" s="15"/>
      <c r="C18" s="5">
        <f>SUM(C19:C21)</f>
        <v>3</v>
      </c>
      <c r="D18" s="15"/>
      <c r="E18" s="15"/>
      <c r="F18" s="15"/>
      <c r="G18" s="15"/>
      <c r="H18" s="15"/>
      <c r="I18" s="15"/>
      <c r="J18" s="15"/>
      <c r="K18" s="72">
        <f>L18*C30/C18</f>
        <v>0</v>
      </c>
      <c r="L18" s="72">
        <f>SUM(L19:L21)</f>
        <v>0</v>
      </c>
      <c r="M18" s="15"/>
    </row>
    <row r="19" spans="1:13" ht="93.75">
      <c r="A19" s="25" t="s">
        <v>215</v>
      </c>
      <c r="B19" s="15" t="s">
        <v>6</v>
      </c>
      <c r="C19" s="5">
        <v>1</v>
      </c>
      <c r="D19" s="15" t="s">
        <v>57</v>
      </c>
      <c r="E19" s="15" t="s">
        <v>54</v>
      </c>
      <c r="F19" s="15" t="s">
        <v>98</v>
      </c>
      <c r="G19" s="15" t="s">
        <v>161</v>
      </c>
      <c r="H19" s="28" t="s">
        <v>293</v>
      </c>
      <c r="I19" s="28" t="s">
        <v>57</v>
      </c>
      <c r="J19" s="28"/>
      <c r="K19" s="74"/>
      <c r="L19" s="74">
        <f>K19*C19/C30</f>
        <v>0</v>
      </c>
      <c r="M19" s="15"/>
    </row>
    <row r="20" spans="1:13" ht="56.25">
      <c r="A20" s="25" t="s">
        <v>216</v>
      </c>
      <c r="B20" s="15" t="s">
        <v>6</v>
      </c>
      <c r="C20" s="5">
        <v>1</v>
      </c>
      <c r="D20" s="15" t="s">
        <v>294</v>
      </c>
      <c r="E20" s="15" t="s">
        <v>54</v>
      </c>
      <c r="F20" s="15" t="s">
        <v>98</v>
      </c>
      <c r="G20" s="15" t="s">
        <v>161</v>
      </c>
      <c r="H20" s="15" t="s">
        <v>295</v>
      </c>
      <c r="I20" s="15" t="s">
        <v>294</v>
      </c>
      <c r="J20" s="15"/>
      <c r="K20" s="72"/>
      <c r="L20" s="74">
        <f>K20*C20/C30</f>
        <v>0</v>
      </c>
      <c r="M20" s="15"/>
    </row>
    <row r="21" spans="1:13" ht="56.25">
      <c r="A21" s="25" t="s">
        <v>217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K21*C21/C30</f>
        <v>0</v>
      </c>
      <c r="M21" s="15"/>
    </row>
    <row r="22" spans="1:13" ht="123.75" customHeight="1">
      <c r="A22" s="25" t="s">
        <v>249</v>
      </c>
      <c r="B22" s="15" t="s">
        <v>6</v>
      </c>
      <c r="C22" s="5">
        <v>3</v>
      </c>
      <c r="D22" s="32" t="s">
        <v>218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4">
        <f>K22*C22/C30</f>
        <v>0</v>
      </c>
      <c r="M22" s="15"/>
    </row>
    <row r="23" spans="1:13" ht="110.25">
      <c r="A23" s="25" t="s">
        <v>257</v>
      </c>
      <c r="B23" s="15" t="s">
        <v>6</v>
      </c>
      <c r="C23" s="5">
        <v>8</v>
      </c>
      <c r="D23" s="11" t="s">
        <v>58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K23*C23/C30</f>
        <v>0</v>
      </c>
      <c r="M23" s="15"/>
    </row>
    <row r="24" spans="1:13" ht="86.25">
      <c r="A24" s="25" t="s">
        <v>274</v>
      </c>
      <c r="B24" s="15" t="s">
        <v>6</v>
      </c>
      <c r="C24" s="5">
        <v>4</v>
      </c>
      <c r="D24" s="14" t="s">
        <v>8</v>
      </c>
      <c r="E24" s="15" t="s">
        <v>54</v>
      </c>
      <c r="F24" s="15" t="s">
        <v>98</v>
      </c>
      <c r="G24" s="15" t="s">
        <v>161</v>
      </c>
      <c r="H24" s="28" t="s">
        <v>191</v>
      </c>
      <c r="I24" s="15" t="s">
        <v>212</v>
      </c>
      <c r="J24" s="15"/>
      <c r="K24" s="72"/>
      <c r="L24" s="74">
        <f>K24*C24/C30</f>
        <v>0</v>
      </c>
      <c r="M24" s="15"/>
    </row>
    <row r="25" spans="1:13" ht="18.75">
      <c r="A25" s="17" t="s">
        <v>193</v>
      </c>
      <c r="B25" s="18"/>
      <c r="C25" s="1">
        <f>SUM(C26:C29)</f>
        <v>20</v>
      </c>
      <c r="D25" s="18"/>
      <c r="E25" s="18"/>
      <c r="F25" s="18"/>
      <c r="G25" s="18"/>
      <c r="H25" s="18"/>
      <c r="I25" s="18"/>
      <c r="J25" s="18"/>
      <c r="K25" s="64">
        <f>L25*C30/C25</f>
        <v>0</v>
      </c>
      <c r="L25" s="64">
        <f>SUM(L26,L27,L28,L29)</f>
        <v>0</v>
      </c>
      <c r="M25" s="18"/>
    </row>
    <row r="26" spans="1:13" ht="110.25">
      <c r="A26" s="25" t="s">
        <v>296</v>
      </c>
      <c r="B26" s="15" t="s">
        <v>6</v>
      </c>
      <c r="C26" s="5">
        <v>5</v>
      </c>
      <c r="D26" s="11" t="s">
        <v>59</v>
      </c>
      <c r="E26" s="15" t="s">
        <v>54</v>
      </c>
      <c r="F26" s="15" t="s">
        <v>98</v>
      </c>
      <c r="G26" s="15" t="s">
        <v>161</v>
      </c>
      <c r="H26" s="41" t="s">
        <v>60</v>
      </c>
      <c r="I26" s="41" t="s">
        <v>61</v>
      </c>
      <c r="J26" s="28"/>
      <c r="K26" s="74"/>
      <c r="L26" s="74">
        <f>K26*C26/C30</f>
        <v>0</v>
      </c>
      <c r="M26" s="15"/>
    </row>
    <row r="27" spans="1:13" ht="56.25">
      <c r="A27" s="25" t="s">
        <v>62</v>
      </c>
      <c r="B27" s="15" t="s">
        <v>6</v>
      </c>
      <c r="C27" s="5">
        <v>5</v>
      </c>
      <c r="D27" s="15" t="s">
        <v>212</v>
      </c>
      <c r="E27" s="15" t="s">
        <v>54</v>
      </c>
      <c r="F27" s="15" t="s">
        <v>98</v>
      </c>
      <c r="G27" s="15" t="s">
        <v>161</v>
      </c>
      <c r="H27" s="15" t="s">
        <v>191</v>
      </c>
      <c r="I27" s="15" t="s">
        <v>212</v>
      </c>
      <c r="J27" s="15"/>
      <c r="K27" s="72"/>
      <c r="L27" s="74">
        <f>K27*C27/C30</f>
        <v>0</v>
      </c>
      <c r="M27" s="15"/>
    </row>
    <row r="28" spans="1:13" ht="86.25">
      <c r="A28" s="25" t="s">
        <v>63</v>
      </c>
      <c r="B28" s="15" t="s">
        <v>6</v>
      </c>
      <c r="C28" s="5">
        <v>5</v>
      </c>
      <c r="D28" s="13" t="s">
        <v>64</v>
      </c>
      <c r="E28" s="15" t="s">
        <v>54</v>
      </c>
      <c r="F28" s="15" t="s">
        <v>98</v>
      </c>
      <c r="G28" s="15" t="s">
        <v>161</v>
      </c>
      <c r="H28" s="41" t="s">
        <v>11</v>
      </c>
      <c r="I28" s="41" t="s">
        <v>65</v>
      </c>
      <c r="J28" s="28"/>
      <c r="K28" s="74"/>
      <c r="L28" s="74">
        <f>K28*C28/C30</f>
        <v>0</v>
      </c>
      <c r="M28" s="15"/>
    </row>
    <row r="29" spans="1:13" ht="155.25">
      <c r="A29" s="25" t="s">
        <v>102</v>
      </c>
      <c r="B29" s="15" t="s">
        <v>6</v>
      </c>
      <c r="C29" s="5">
        <v>5</v>
      </c>
      <c r="D29" s="14" t="s">
        <v>66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K29*C29/C30</f>
        <v>0</v>
      </c>
      <c r="M29" s="15"/>
    </row>
    <row r="30" spans="1:13" ht="18.75">
      <c r="A30" s="116" t="s">
        <v>9</v>
      </c>
      <c r="B30" s="116"/>
      <c r="C30" s="10">
        <f>SUM(C6+C14+C16+C25)</f>
        <v>100</v>
      </c>
      <c r="D30" s="12"/>
      <c r="E30" s="12"/>
      <c r="F30" s="12"/>
      <c r="G30" s="12"/>
      <c r="H30" s="12"/>
      <c r="I30" s="12"/>
      <c r="J30" s="12"/>
      <c r="K30" s="12"/>
      <c r="L30" s="76">
        <f>SUM(L6,L14,L16,L25)</f>
        <v>0</v>
      </c>
      <c r="M30" s="12"/>
    </row>
    <row r="33" spans="1:12" s="107" customFormat="1" ht="19.5">
      <c r="A33" s="102" t="s">
        <v>344</v>
      </c>
      <c r="B33" s="103"/>
      <c r="C33" s="104"/>
      <c r="D33" s="104"/>
      <c r="E33" s="104"/>
      <c r="F33" s="104"/>
      <c r="G33" s="104"/>
      <c r="H33" s="104"/>
      <c r="I33" s="105"/>
      <c r="J33" s="105"/>
      <c r="K33" s="105"/>
      <c r="L33" s="106"/>
    </row>
    <row r="34" spans="1:12" s="107" customFormat="1" ht="19.5">
      <c r="A34" s="102" t="s">
        <v>340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341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12" t="s">
        <v>342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107" customFormat="1" ht="18.75">
      <c r="A37" s="106" t="s">
        <v>343</v>
      </c>
      <c r="B37" s="106"/>
      <c r="C37" s="108"/>
      <c r="D37" s="108"/>
      <c r="E37" s="108"/>
      <c r="F37" s="108"/>
      <c r="G37" s="108"/>
      <c r="H37" s="108"/>
      <c r="I37" s="109"/>
      <c r="J37" s="109"/>
      <c r="K37" s="109"/>
      <c r="L37" s="106"/>
    </row>
  </sheetData>
  <sheetProtection/>
  <mergeCells count="12">
    <mergeCell ref="D4:D5"/>
    <mergeCell ref="E4:I4"/>
    <mergeCell ref="M4:M5"/>
    <mergeCell ref="A36:L36"/>
    <mergeCell ref="J4:L4"/>
    <mergeCell ref="A30:B30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0"/>
  <sheetViews>
    <sheetView workbookViewId="0" topLeftCell="A1">
      <selection activeCell="G8" sqref="G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SUM(C7,C15)</f>
        <v>50</v>
      </c>
      <c r="D6" s="18"/>
      <c r="E6" s="18"/>
      <c r="F6" s="18"/>
      <c r="G6" s="18"/>
      <c r="H6" s="18"/>
      <c r="I6" s="18"/>
      <c r="J6" s="18"/>
      <c r="K6" s="64">
        <f>L6*C33/C6</f>
        <v>0</v>
      </c>
      <c r="L6" s="64">
        <f>SUM(L7,L15)</f>
        <v>0</v>
      </c>
      <c r="M6" s="18"/>
    </row>
    <row r="7" spans="1:13" ht="75">
      <c r="A7" s="19" t="s">
        <v>52</v>
      </c>
      <c r="B7" s="20"/>
      <c r="C7" s="2">
        <f>SUM(C8,C12)</f>
        <v>42</v>
      </c>
      <c r="D7" s="20"/>
      <c r="E7" s="21"/>
      <c r="F7" s="21"/>
      <c r="G7" s="21"/>
      <c r="H7" s="21"/>
      <c r="I7" s="21"/>
      <c r="J7" s="21"/>
      <c r="K7" s="65">
        <f>L7*C33/C7</f>
        <v>0</v>
      </c>
      <c r="L7" s="65">
        <f>SUM(L8,L12)</f>
        <v>0</v>
      </c>
      <c r="M7" s="21"/>
    </row>
    <row r="8" spans="1:13" ht="93.75">
      <c r="A8" s="22" t="s">
        <v>53</v>
      </c>
      <c r="B8" s="23"/>
      <c r="C8" s="4">
        <f>SUM(C9:C11)</f>
        <v>24</v>
      </c>
      <c r="D8" s="23"/>
      <c r="E8" s="24"/>
      <c r="F8" s="24"/>
      <c r="G8" s="24"/>
      <c r="H8" s="24"/>
      <c r="I8" s="24"/>
      <c r="J8" s="24"/>
      <c r="K8" s="68">
        <f>L8*C33/C8</f>
        <v>0</v>
      </c>
      <c r="L8" s="68">
        <f>SUM(L9,L10,L11)</f>
        <v>0</v>
      </c>
      <c r="M8" s="23"/>
    </row>
    <row r="9" spans="1:13" ht="75">
      <c r="A9" s="22" t="s">
        <v>73</v>
      </c>
      <c r="B9" s="23" t="s">
        <v>6</v>
      </c>
      <c r="C9" s="4">
        <v>8</v>
      </c>
      <c r="D9" s="33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K9*C9/C33</f>
        <v>0</v>
      </c>
      <c r="M9" s="28" t="s">
        <v>7</v>
      </c>
    </row>
    <row r="10" spans="1:13" ht="112.5">
      <c r="A10" s="22" t="s">
        <v>116</v>
      </c>
      <c r="B10" s="23" t="s">
        <v>20</v>
      </c>
      <c r="C10" s="4">
        <v>8</v>
      </c>
      <c r="D10" s="33" t="s">
        <v>224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K10*C10/C33</f>
        <v>0</v>
      </c>
      <c r="M10" s="28" t="s">
        <v>49</v>
      </c>
    </row>
    <row r="11" spans="1:13" ht="75">
      <c r="A11" s="22" t="s">
        <v>338</v>
      </c>
      <c r="B11" s="23" t="s">
        <v>20</v>
      </c>
      <c r="C11" s="4">
        <v>8</v>
      </c>
      <c r="D11" s="33" t="s">
        <v>224</v>
      </c>
      <c r="E11" s="33" t="s">
        <v>54</v>
      </c>
      <c r="F11" s="33" t="s">
        <v>98</v>
      </c>
      <c r="G11" s="33" t="s">
        <v>161</v>
      </c>
      <c r="H11" s="23" t="s">
        <v>194</v>
      </c>
      <c r="I11" s="23" t="s">
        <v>221</v>
      </c>
      <c r="J11" s="24"/>
      <c r="K11" s="68"/>
      <c r="L11" s="67">
        <f>K11*C11/C33</f>
        <v>0</v>
      </c>
      <c r="M11" s="33" t="s">
        <v>331</v>
      </c>
    </row>
    <row r="12" spans="1:13" ht="56.25">
      <c r="A12" s="22" t="s">
        <v>96</v>
      </c>
      <c r="B12" s="23"/>
      <c r="C12" s="4">
        <f>SUM(C13:C14)</f>
        <v>18</v>
      </c>
      <c r="D12" s="23"/>
      <c r="E12" s="23"/>
      <c r="F12" s="23"/>
      <c r="G12" s="23"/>
      <c r="H12" s="23"/>
      <c r="I12" s="23"/>
      <c r="J12" s="23"/>
      <c r="K12" s="68">
        <f>L12*C33/C12</f>
        <v>0</v>
      </c>
      <c r="L12" s="68">
        <f>SUM(L13,L14)</f>
        <v>0</v>
      </c>
      <c r="M12" s="23"/>
    </row>
    <row r="13" spans="1:13" ht="79.5" customHeight="1">
      <c r="A13" s="25" t="s">
        <v>123</v>
      </c>
      <c r="B13" s="15" t="s">
        <v>6</v>
      </c>
      <c r="C13" s="5">
        <v>8</v>
      </c>
      <c r="D13" s="27" t="s">
        <v>74</v>
      </c>
      <c r="E13" s="26" t="s">
        <v>54</v>
      </c>
      <c r="F13" s="26" t="s">
        <v>98</v>
      </c>
      <c r="G13" s="26" t="s">
        <v>161</v>
      </c>
      <c r="H13" s="27" t="s">
        <v>279</v>
      </c>
      <c r="I13" s="27" t="s">
        <v>75</v>
      </c>
      <c r="J13" s="27"/>
      <c r="K13" s="69"/>
      <c r="L13" s="69">
        <f>K13*C13/C33</f>
        <v>0</v>
      </c>
      <c r="M13" s="15"/>
    </row>
    <row r="14" spans="1:15" ht="150" customHeight="1">
      <c r="A14" s="53" t="s">
        <v>124</v>
      </c>
      <c r="B14" s="48" t="s">
        <v>6</v>
      </c>
      <c r="C14" s="100">
        <v>10</v>
      </c>
      <c r="D14" s="52" t="s">
        <v>174</v>
      </c>
      <c r="E14" s="46" t="s">
        <v>54</v>
      </c>
      <c r="F14" s="46" t="s">
        <v>98</v>
      </c>
      <c r="G14" s="46" t="s">
        <v>161</v>
      </c>
      <c r="H14" s="47" t="s">
        <v>276</v>
      </c>
      <c r="I14" s="47" t="s">
        <v>170</v>
      </c>
      <c r="J14" s="47"/>
      <c r="K14" s="87"/>
      <c r="L14" s="69">
        <f>K14*C14/C33</f>
        <v>0</v>
      </c>
      <c r="M14" s="54" t="s">
        <v>10</v>
      </c>
      <c r="O14" s="49"/>
    </row>
    <row r="15" spans="1:13" ht="56.25">
      <c r="A15" s="29" t="s">
        <v>99</v>
      </c>
      <c r="B15" s="30"/>
      <c r="C15" s="6">
        <f>SUM(C16:C16)</f>
        <v>8</v>
      </c>
      <c r="D15" s="30"/>
      <c r="E15" s="30"/>
      <c r="F15" s="30"/>
      <c r="G15" s="30"/>
      <c r="H15" s="30"/>
      <c r="I15" s="30"/>
      <c r="J15" s="30"/>
      <c r="K15" s="88">
        <f>L15*C33/C15</f>
        <v>0</v>
      </c>
      <c r="L15" s="88">
        <f>SUM(L16)</f>
        <v>0</v>
      </c>
      <c r="M15" s="30"/>
    </row>
    <row r="16" spans="1:15" ht="156.75">
      <c r="A16" s="25" t="s">
        <v>125</v>
      </c>
      <c r="B16" s="15" t="s">
        <v>6</v>
      </c>
      <c r="C16" s="5">
        <v>8</v>
      </c>
      <c r="D16" s="28" t="s">
        <v>30</v>
      </c>
      <c r="E16" s="33" t="s">
        <v>54</v>
      </c>
      <c r="F16" s="33" t="s">
        <v>98</v>
      </c>
      <c r="G16" s="33" t="s">
        <v>161</v>
      </c>
      <c r="H16" s="55" t="s">
        <v>230</v>
      </c>
      <c r="I16" s="55" t="s">
        <v>339</v>
      </c>
      <c r="J16" s="27"/>
      <c r="K16" s="69"/>
      <c r="L16" s="69">
        <f>K16*C16/C33</f>
        <v>0</v>
      </c>
      <c r="M16" s="28"/>
      <c r="N16" s="56"/>
      <c r="O16" s="56"/>
    </row>
    <row r="17" spans="1:13" ht="18.75">
      <c r="A17" s="38" t="s">
        <v>101</v>
      </c>
      <c r="B17" s="39"/>
      <c r="C17" s="7">
        <f>SUM(C18)</f>
        <v>10</v>
      </c>
      <c r="D17" s="39"/>
      <c r="E17" s="39"/>
      <c r="F17" s="39"/>
      <c r="G17" s="39"/>
      <c r="H17" s="39"/>
      <c r="I17" s="39"/>
      <c r="J17" s="39"/>
      <c r="K17" s="71">
        <f>L17*C33/C17</f>
        <v>0</v>
      </c>
      <c r="L17" s="71">
        <f>SUM(L18)</f>
        <v>0</v>
      </c>
      <c r="M17" s="39"/>
    </row>
    <row r="18" spans="1:13" ht="71.25" customHeight="1">
      <c r="A18" s="25" t="s">
        <v>163</v>
      </c>
      <c r="B18" s="15" t="s">
        <v>6</v>
      </c>
      <c r="C18" s="5">
        <v>10</v>
      </c>
      <c r="D18" s="11" t="s">
        <v>292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K18*C18/C33</f>
        <v>0</v>
      </c>
      <c r="M18" s="15"/>
    </row>
    <row r="19" spans="1:13" ht="37.5">
      <c r="A19" s="63" t="s">
        <v>164</v>
      </c>
      <c r="B19" s="40"/>
      <c r="C19" s="8">
        <f>SUM(C20+C21+C25+C26+C27)</f>
        <v>20</v>
      </c>
      <c r="D19" s="40"/>
      <c r="E19" s="40"/>
      <c r="F19" s="40"/>
      <c r="G19" s="40"/>
      <c r="H19" s="40"/>
      <c r="I19" s="40"/>
      <c r="J19" s="40"/>
      <c r="K19" s="73">
        <f>L19*C33/C19</f>
        <v>0</v>
      </c>
      <c r="L19" s="73">
        <f>SUM(L20,L21,L25,L26,L27)</f>
        <v>0</v>
      </c>
      <c r="M19" s="40"/>
    </row>
    <row r="20" spans="1:13" ht="56.25">
      <c r="A20" s="25" t="s">
        <v>192</v>
      </c>
      <c r="B20" s="15" t="s">
        <v>6</v>
      </c>
      <c r="C20" s="5">
        <v>2</v>
      </c>
      <c r="D20" s="15" t="s">
        <v>212</v>
      </c>
      <c r="E20" s="15" t="s">
        <v>54</v>
      </c>
      <c r="F20" s="15" t="s">
        <v>98</v>
      </c>
      <c r="G20" s="15" t="s">
        <v>161</v>
      </c>
      <c r="H20" s="15" t="s">
        <v>191</v>
      </c>
      <c r="I20" s="15" t="s">
        <v>212</v>
      </c>
      <c r="J20" s="15"/>
      <c r="K20" s="72"/>
      <c r="L20" s="72">
        <f>K20*C20/C33</f>
        <v>0</v>
      </c>
      <c r="M20" s="15"/>
    </row>
    <row r="21" spans="1:13" ht="37.5">
      <c r="A21" s="25" t="s">
        <v>214</v>
      </c>
      <c r="B21" s="15"/>
      <c r="C21" s="5">
        <f>SUM(C22:C24)</f>
        <v>3</v>
      </c>
      <c r="D21" s="15"/>
      <c r="E21" s="15"/>
      <c r="F21" s="15"/>
      <c r="G21" s="15"/>
      <c r="H21" s="15"/>
      <c r="I21" s="15"/>
      <c r="J21" s="15"/>
      <c r="K21" s="72">
        <f>L21*C33/C21</f>
        <v>0</v>
      </c>
      <c r="L21" s="72">
        <f>SUM(L22:L24)</f>
        <v>0</v>
      </c>
      <c r="M21" s="15"/>
    </row>
    <row r="22" spans="1:13" ht="93.75">
      <c r="A22" s="25" t="s">
        <v>215</v>
      </c>
      <c r="B22" s="15" t="s">
        <v>6</v>
      </c>
      <c r="C22" s="5">
        <v>1</v>
      </c>
      <c r="D22" s="15" t="s">
        <v>57</v>
      </c>
      <c r="E22" s="15" t="s">
        <v>54</v>
      </c>
      <c r="F22" s="15" t="s">
        <v>98</v>
      </c>
      <c r="G22" s="15" t="s">
        <v>161</v>
      </c>
      <c r="H22" s="28" t="s">
        <v>293</v>
      </c>
      <c r="I22" s="28" t="s">
        <v>57</v>
      </c>
      <c r="J22" s="28"/>
      <c r="K22" s="74"/>
      <c r="L22" s="74">
        <f>K22*C22/C33</f>
        <v>0</v>
      </c>
      <c r="M22" s="15"/>
    </row>
    <row r="23" spans="1:13" ht="56.25">
      <c r="A23" s="25" t="s">
        <v>216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K23*C23/C33</f>
        <v>0</v>
      </c>
      <c r="M23" s="15"/>
    </row>
    <row r="24" spans="1:13" ht="56.25">
      <c r="A24" s="25" t="s">
        <v>217</v>
      </c>
      <c r="B24" s="15" t="s">
        <v>6</v>
      </c>
      <c r="C24" s="5">
        <v>1</v>
      </c>
      <c r="D24" s="15" t="s">
        <v>294</v>
      </c>
      <c r="E24" s="15" t="s">
        <v>54</v>
      </c>
      <c r="F24" s="15" t="s">
        <v>98</v>
      </c>
      <c r="G24" s="15" t="s">
        <v>161</v>
      </c>
      <c r="H24" s="15" t="s">
        <v>295</v>
      </c>
      <c r="I24" s="15" t="s">
        <v>294</v>
      </c>
      <c r="J24" s="15"/>
      <c r="K24" s="72"/>
      <c r="L24" s="74">
        <f>K24*C24/C33</f>
        <v>0</v>
      </c>
      <c r="M24" s="15"/>
    </row>
    <row r="25" spans="1:13" ht="123.75" customHeight="1">
      <c r="A25" s="25" t="s">
        <v>249</v>
      </c>
      <c r="B25" s="15" t="s">
        <v>6</v>
      </c>
      <c r="C25" s="5">
        <v>3</v>
      </c>
      <c r="D25" s="32" t="s">
        <v>218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K25*C25/C33</f>
        <v>0</v>
      </c>
      <c r="M25" s="15"/>
    </row>
    <row r="26" spans="1:13" ht="110.25">
      <c r="A26" s="25" t="s">
        <v>257</v>
      </c>
      <c r="B26" s="15" t="s">
        <v>6</v>
      </c>
      <c r="C26" s="5">
        <v>8</v>
      </c>
      <c r="D26" s="11" t="s">
        <v>58</v>
      </c>
      <c r="E26" s="15" t="s">
        <v>54</v>
      </c>
      <c r="F26" s="15" t="s">
        <v>98</v>
      </c>
      <c r="G26" s="15" t="s">
        <v>161</v>
      </c>
      <c r="H26" s="15" t="s">
        <v>191</v>
      </c>
      <c r="I26" s="15" t="s">
        <v>212</v>
      </c>
      <c r="J26" s="15"/>
      <c r="K26" s="72"/>
      <c r="L26" s="74">
        <f>K26*C26/C33</f>
        <v>0</v>
      </c>
      <c r="M26" s="15"/>
    </row>
    <row r="27" spans="1:13" ht="86.25">
      <c r="A27" s="25" t="s">
        <v>274</v>
      </c>
      <c r="B27" s="15" t="s">
        <v>6</v>
      </c>
      <c r="C27" s="5">
        <v>4</v>
      </c>
      <c r="D27" s="14" t="s">
        <v>8</v>
      </c>
      <c r="E27" s="15" t="s">
        <v>54</v>
      </c>
      <c r="F27" s="15" t="s">
        <v>98</v>
      </c>
      <c r="G27" s="15" t="s">
        <v>161</v>
      </c>
      <c r="H27" s="28" t="s">
        <v>191</v>
      </c>
      <c r="I27" s="15" t="s">
        <v>212</v>
      </c>
      <c r="J27" s="15"/>
      <c r="K27" s="72"/>
      <c r="L27" s="74">
        <f>K27*C27/C33</f>
        <v>0</v>
      </c>
      <c r="M27" s="15"/>
    </row>
    <row r="28" spans="1:13" ht="18.75">
      <c r="A28" s="17" t="s">
        <v>193</v>
      </c>
      <c r="B28" s="18"/>
      <c r="C28" s="1">
        <f>SUM(C29:C32)</f>
        <v>20</v>
      </c>
      <c r="D28" s="18"/>
      <c r="E28" s="18"/>
      <c r="F28" s="18"/>
      <c r="G28" s="18"/>
      <c r="H28" s="18"/>
      <c r="I28" s="18"/>
      <c r="J28" s="18"/>
      <c r="K28" s="64">
        <f>L28*C33/C28</f>
        <v>0</v>
      </c>
      <c r="L28" s="64">
        <f>SUM(L29,L30,L31,L32)</f>
        <v>0</v>
      </c>
      <c r="M28" s="18"/>
    </row>
    <row r="29" spans="1:13" ht="110.25">
      <c r="A29" s="25" t="s">
        <v>296</v>
      </c>
      <c r="B29" s="15" t="s">
        <v>6</v>
      </c>
      <c r="C29" s="5">
        <v>5</v>
      </c>
      <c r="D29" s="11" t="s">
        <v>59</v>
      </c>
      <c r="E29" s="15" t="s">
        <v>54</v>
      </c>
      <c r="F29" s="15" t="s">
        <v>98</v>
      </c>
      <c r="G29" s="15" t="s">
        <v>161</v>
      </c>
      <c r="H29" s="41" t="s">
        <v>60</v>
      </c>
      <c r="I29" s="41" t="s">
        <v>61</v>
      </c>
      <c r="J29" s="28"/>
      <c r="K29" s="74"/>
      <c r="L29" s="74">
        <f>K29*C29/C33</f>
        <v>0</v>
      </c>
      <c r="M29" s="15"/>
    </row>
    <row r="30" spans="1:13" ht="56.25">
      <c r="A30" s="25" t="s">
        <v>62</v>
      </c>
      <c r="B30" s="15" t="s">
        <v>6</v>
      </c>
      <c r="C30" s="5">
        <v>5</v>
      </c>
      <c r="D30" s="15" t="s">
        <v>212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K30*C30/C33</f>
        <v>0</v>
      </c>
      <c r="M30" s="15"/>
    </row>
    <row r="31" spans="1:13" ht="86.25">
      <c r="A31" s="25" t="s">
        <v>63</v>
      </c>
      <c r="B31" s="15" t="s">
        <v>6</v>
      </c>
      <c r="C31" s="5">
        <v>5</v>
      </c>
      <c r="D31" s="13" t="s">
        <v>64</v>
      </c>
      <c r="E31" s="15" t="s">
        <v>54</v>
      </c>
      <c r="F31" s="15" t="s">
        <v>98</v>
      </c>
      <c r="G31" s="15" t="s">
        <v>161</v>
      </c>
      <c r="H31" s="41" t="s">
        <v>11</v>
      </c>
      <c r="I31" s="41" t="s">
        <v>65</v>
      </c>
      <c r="J31" s="28"/>
      <c r="K31" s="74"/>
      <c r="L31" s="74">
        <f>K31*C31/C33</f>
        <v>0</v>
      </c>
      <c r="M31" s="15"/>
    </row>
    <row r="32" spans="1:13" ht="155.25">
      <c r="A32" s="25" t="s">
        <v>102</v>
      </c>
      <c r="B32" s="15" t="s">
        <v>6</v>
      </c>
      <c r="C32" s="5">
        <v>5</v>
      </c>
      <c r="D32" s="14" t="s">
        <v>66</v>
      </c>
      <c r="E32" s="15" t="s">
        <v>54</v>
      </c>
      <c r="F32" s="15" t="s">
        <v>98</v>
      </c>
      <c r="G32" s="15" t="s">
        <v>161</v>
      </c>
      <c r="H32" s="15" t="s">
        <v>191</v>
      </c>
      <c r="I32" s="15" t="s">
        <v>212</v>
      </c>
      <c r="J32" s="15"/>
      <c r="K32" s="72"/>
      <c r="L32" s="74">
        <f>K32*C32/C33</f>
        <v>0</v>
      </c>
      <c r="M32" s="15"/>
    </row>
    <row r="33" spans="1:13" ht="18.75">
      <c r="A33" s="116" t="s">
        <v>9</v>
      </c>
      <c r="B33" s="116"/>
      <c r="C33" s="10">
        <f>SUM(C6+C17+C19+C28)</f>
        <v>100</v>
      </c>
      <c r="D33" s="12"/>
      <c r="E33" s="12"/>
      <c r="F33" s="12"/>
      <c r="G33" s="12"/>
      <c r="H33" s="12"/>
      <c r="I33" s="12"/>
      <c r="J33" s="12"/>
      <c r="K33" s="12"/>
      <c r="L33" s="76">
        <f>SUM(L6,L17,L19,L28)</f>
        <v>0</v>
      </c>
      <c r="M33" s="12"/>
    </row>
    <row r="36" spans="1:12" s="107" customFormat="1" ht="19.5">
      <c r="A36" s="102" t="s">
        <v>344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340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02" t="s">
        <v>341</v>
      </c>
      <c r="B38" s="103"/>
      <c r="C38" s="104"/>
      <c r="D38" s="104"/>
      <c r="E38" s="104"/>
      <c r="F38" s="104"/>
      <c r="G38" s="104"/>
      <c r="H38" s="104"/>
      <c r="I38" s="105"/>
      <c r="J38" s="105"/>
      <c r="K38" s="105"/>
      <c r="L38" s="106"/>
    </row>
    <row r="39" spans="1:12" s="107" customFormat="1" ht="19.5">
      <c r="A39" s="112" t="s">
        <v>342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s="107" customFormat="1" ht="18.75">
      <c r="A40" s="106" t="s">
        <v>343</v>
      </c>
      <c r="B40" s="106"/>
      <c r="C40" s="108"/>
      <c r="D40" s="108"/>
      <c r="E40" s="108"/>
      <c r="F40" s="108"/>
      <c r="G40" s="108"/>
      <c r="H40" s="108"/>
      <c r="I40" s="109"/>
      <c r="J40" s="109"/>
      <c r="K40" s="109"/>
      <c r="L40" s="106"/>
    </row>
  </sheetData>
  <sheetProtection/>
  <mergeCells count="12">
    <mergeCell ref="E4:I4"/>
    <mergeCell ref="J4:L4"/>
    <mergeCell ref="M4:M5"/>
    <mergeCell ref="A39:L39"/>
    <mergeCell ref="A33:B33"/>
    <mergeCell ref="A1:M1"/>
    <mergeCell ref="A2:M2"/>
    <mergeCell ref="A3:M3"/>
    <mergeCell ref="A4:A5"/>
    <mergeCell ref="B4:B5"/>
    <mergeCell ref="C4:C5"/>
    <mergeCell ref="D4:D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75" r:id="rId1"/>
  <headerFoot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39"/>
  <sheetViews>
    <sheetView workbookViewId="0" topLeftCell="A32">
      <selection activeCell="F46" sqref="F46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SUM(C7+C14)</f>
        <v>50</v>
      </c>
      <c r="D6" s="18"/>
      <c r="E6" s="18"/>
      <c r="F6" s="18"/>
      <c r="G6" s="18"/>
      <c r="H6" s="18"/>
      <c r="I6" s="18"/>
      <c r="J6" s="18"/>
      <c r="K6" s="64">
        <f>L6*C32/C6</f>
        <v>0</v>
      </c>
      <c r="L6" s="64">
        <f>SUM(L7,L14)</f>
        <v>0</v>
      </c>
      <c r="M6" s="18"/>
    </row>
    <row r="7" spans="1:13" ht="75">
      <c r="A7" s="19" t="s">
        <v>52</v>
      </c>
      <c r="B7" s="20"/>
      <c r="C7" s="2">
        <f>SUM(C8,C11)</f>
        <v>40</v>
      </c>
      <c r="D7" s="20"/>
      <c r="E7" s="21"/>
      <c r="F7" s="21"/>
      <c r="G7" s="21"/>
      <c r="H7" s="21"/>
      <c r="I7" s="21"/>
      <c r="J7" s="21"/>
      <c r="K7" s="65">
        <f>L7*C32/C7</f>
        <v>0</v>
      </c>
      <c r="L7" s="65">
        <f>SUM(L8,L11)</f>
        <v>0</v>
      </c>
      <c r="M7" s="21"/>
    </row>
    <row r="8" spans="1:13" ht="93.75">
      <c r="A8" s="22" t="s">
        <v>53</v>
      </c>
      <c r="B8" s="23"/>
      <c r="C8" s="4">
        <f>SUM(C9:C10)</f>
        <v>18</v>
      </c>
      <c r="D8" s="23"/>
      <c r="E8" s="24"/>
      <c r="F8" s="24"/>
      <c r="G8" s="24"/>
      <c r="H8" s="24"/>
      <c r="I8" s="24"/>
      <c r="J8" s="24"/>
      <c r="K8" s="68">
        <f>L8*C32/C8</f>
        <v>0</v>
      </c>
      <c r="L8" s="68">
        <f>SUM(L9,L10)</f>
        <v>0</v>
      </c>
      <c r="M8" s="24"/>
    </row>
    <row r="9" spans="1:15" ht="75">
      <c r="A9" s="22" t="s">
        <v>72</v>
      </c>
      <c r="B9" s="23" t="s">
        <v>6</v>
      </c>
      <c r="C9" s="4">
        <v>10</v>
      </c>
      <c r="D9" s="33" t="s">
        <v>224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K9*C9/C32</f>
        <v>0</v>
      </c>
      <c r="M9" s="28" t="s">
        <v>7</v>
      </c>
      <c r="O9" s="16" t="s">
        <v>50</v>
      </c>
    </row>
    <row r="10" spans="1:13" ht="112.5">
      <c r="A10" s="22" t="s">
        <v>116</v>
      </c>
      <c r="B10" s="23" t="s">
        <v>20</v>
      </c>
      <c r="C10" s="4">
        <v>8</v>
      </c>
      <c r="D10" s="33" t="s">
        <v>224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K10*C10/C32</f>
        <v>0</v>
      </c>
      <c r="M10" s="28" t="s">
        <v>49</v>
      </c>
    </row>
    <row r="11" spans="1:13" ht="56.25">
      <c r="A11" s="22" t="s">
        <v>96</v>
      </c>
      <c r="B11" s="23"/>
      <c r="C11" s="4">
        <f>SUM(C12:C13)</f>
        <v>22</v>
      </c>
      <c r="D11" s="23"/>
      <c r="E11" s="23"/>
      <c r="F11" s="23"/>
      <c r="G11" s="23"/>
      <c r="H11" s="23"/>
      <c r="I11" s="23"/>
      <c r="J11" s="23"/>
      <c r="K11" s="68">
        <f>L11*C32/C11</f>
        <v>0</v>
      </c>
      <c r="L11" s="68">
        <f>SUM(L12,L13)</f>
        <v>0</v>
      </c>
      <c r="M11" s="23"/>
    </row>
    <row r="12" spans="1:15" ht="165">
      <c r="A12" s="25" t="s">
        <v>117</v>
      </c>
      <c r="B12" s="15" t="s">
        <v>6</v>
      </c>
      <c r="C12" s="5">
        <v>12</v>
      </c>
      <c r="D12" s="13" t="s">
        <v>118</v>
      </c>
      <c r="E12" s="26" t="s">
        <v>54</v>
      </c>
      <c r="F12" s="26" t="s">
        <v>98</v>
      </c>
      <c r="G12" s="26" t="s">
        <v>161</v>
      </c>
      <c r="H12" s="51" t="s">
        <v>23</v>
      </c>
      <c r="I12" s="51" t="s">
        <v>118</v>
      </c>
      <c r="J12" s="101"/>
      <c r="K12" s="69"/>
      <c r="L12" s="69">
        <f>K12*C12/C32</f>
        <v>0</v>
      </c>
      <c r="M12" s="15"/>
      <c r="O12" s="16" t="s">
        <v>50</v>
      </c>
    </row>
    <row r="13" spans="1:15" ht="93.75">
      <c r="A13" s="25" t="s">
        <v>119</v>
      </c>
      <c r="B13" s="15" t="s">
        <v>6</v>
      </c>
      <c r="C13" s="5">
        <v>10</v>
      </c>
      <c r="D13" s="34" t="s">
        <v>120</v>
      </c>
      <c r="E13" s="33" t="s">
        <v>54</v>
      </c>
      <c r="F13" s="33" t="s">
        <v>98</v>
      </c>
      <c r="G13" s="46" t="s">
        <v>161</v>
      </c>
      <c r="H13" s="52" t="s">
        <v>121</v>
      </c>
      <c r="I13" s="52" t="s">
        <v>120</v>
      </c>
      <c r="J13" s="47"/>
      <c r="K13" s="87"/>
      <c r="L13" s="69">
        <f>K13*C13/C32</f>
        <v>0</v>
      </c>
      <c r="M13" s="48"/>
      <c r="O13" s="49"/>
    </row>
    <row r="14" spans="1:13" ht="56.25">
      <c r="A14" s="29" t="s">
        <v>99</v>
      </c>
      <c r="B14" s="30"/>
      <c r="C14" s="6">
        <f>SUM(C15:C15)</f>
        <v>10</v>
      </c>
      <c r="D14" s="30"/>
      <c r="E14" s="30"/>
      <c r="F14" s="30"/>
      <c r="G14" s="30"/>
      <c r="H14" s="30"/>
      <c r="I14" s="30"/>
      <c r="J14" s="30"/>
      <c r="K14" s="88">
        <f>L14*C32/C14</f>
        <v>0</v>
      </c>
      <c r="L14" s="88">
        <f>SUM(L15)</f>
        <v>0</v>
      </c>
      <c r="M14" s="30"/>
    </row>
    <row r="15" spans="1:13" ht="75">
      <c r="A15" s="25" t="s">
        <v>122</v>
      </c>
      <c r="B15" s="15" t="s">
        <v>6</v>
      </c>
      <c r="C15" s="5">
        <v>10</v>
      </c>
      <c r="D15" s="32" t="s">
        <v>306</v>
      </c>
      <c r="E15" s="33" t="s">
        <v>54</v>
      </c>
      <c r="F15" s="33" t="s">
        <v>98</v>
      </c>
      <c r="G15" s="33" t="s">
        <v>161</v>
      </c>
      <c r="H15" s="13" t="s">
        <v>307</v>
      </c>
      <c r="I15" s="13" t="s">
        <v>308</v>
      </c>
      <c r="J15" s="27"/>
      <c r="K15" s="69"/>
      <c r="L15" s="69">
        <f>K15*C15/C32</f>
        <v>0</v>
      </c>
      <c r="M15" s="28"/>
    </row>
    <row r="16" spans="1:13" ht="18.75">
      <c r="A16" s="38" t="s">
        <v>101</v>
      </c>
      <c r="B16" s="39"/>
      <c r="C16" s="7">
        <f>SUM(C17)</f>
        <v>10</v>
      </c>
      <c r="D16" s="39"/>
      <c r="E16" s="39"/>
      <c r="F16" s="39"/>
      <c r="G16" s="39"/>
      <c r="H16" s="39"/>
      <c r="I16" s="39"/>
      <c r="J16" s="39"/>
      <c r="K16" s="71">
        <f>L16*C32/C16</f>
        <v>0</v>
      </c>
      <c r="L16" s="71">
        <f>SUM(L17)</f>
        <v>0</v>
      </c>
      <c r="M16" s="39"/>
    </row>
    <row r="17" spans="1:13" ht="63">
      <c r="A17" s="25" t="s">
        <v>163</v>
      </c>
      <c r="B17" s="15" t="s">
        <v>6</v>
      </c>
      <c r="C17" s="5">
        <v>10</v>
      </c>
      <c r="D17" s="11" t="s">
        <v>292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K17*C17/C32</f>
        <v>0</v>
      </c>
      <c r="M17" s="15"/>
    </row>
    <row r="18" spans="1:13" ht="37.5">
      <c r="A18" s="63" t="s">
        <v>164</v>
      </c>
      <c r="B18" s="40"/>
      <c r="C18" s="8">
        <f>SUM(C19+C20+C24+C25+C26)</f>
        <v>20</v>
      </c>
      <c r="D18" s="40"/>
      <c r="E18" s="40"/>
      <c r="F18" s="40"/>
      <c r="G18" s="40"/>
      <c r="H18" s="40"/>
      <c r="I18" s="40"/>
      <c r="J18" s="40"/>
      <c r="K18" s="73">
        <f>L18*C32/C18</f>
        <v>0</v>
      </c>
      <c r="L18" s="73">
        <f>SUM(L19,L20,L24,L25,L26)</f>
        <v>0</v>
      </c>
      <c r="M18" s="40"/>
    </row>
    <row r="19" spans="1:13" ht="56.25">
      <c r="A19" s="25" t="s">
        <v>192</v>
      </c>
      <c r="B19" s="15" t="s">
        <v>6</v>
      </c>
      <c r="C19" s="5">
        <v>2</v>
      </c>
      <c r="D19" s="15" t="s">
        <v>212</v>
      </c>
      <c r="E19" s="15" t="s">
        <v>54</v>
      </c>
      <c r="F19" s="15" t="s">
        <v>98</v>
      </c>
      <c r="G19" s="15" t="s">
        <v>161</v>
      </c>
      <c r="H19" s="15" t="s">
        <v>191</v>
      </c>
      <c r="I19" s="15" t="s">
        <v>212</v>
      </c>
      <c r="J19" s="15"/>
      <c r="K19" s="72"/>
      <c r="L19" s="72">
        <f>K19*C19/C32</f>
        <v>0</v>
      </c>
      <c r="M19" s="15"/>
    </row>
    <row r="20" spans="1:13" ht="37.5">
      <c r="A20" s="25" t="s">
        <v>214</v>
      </c>
      <c r="B20" s="15"/>
      <c r="C20" s="5">
        <f>SUM(C21:C23)</f>
        <v>3</v>
      </c>
      <c r="D20" s="15"/>
      <c r="E20" s="15"/>
      <c r="F20" s="15"/>
      <c r="G20" s="15"/>
      <c r="H20" s="15"/>
      <c r="I20" s="15"/>
      <c r="J20" s="15"/>
      <c r="K20" s="72">
        <f>L20*C32/C20</f>
        <v>0</v>
      </c>
      <c r="L20" s="72">
        <f>SUM(L21:L23)</f>
        <v>0</v>
      </c>
      <c r="M20" s="15"/>
    </row>
    <row r="21" spans="1:13" ht="93.75">
      <c r="A21" s="25" t="s">
        <v>215</v>
      </c>
      <c r="B21" s="15" t="s">
        <v>6</v>
      </c>
      <c r="C21" s="5">
        <v>1</v>
      </c>
      <c r="D21" s="15" t="s">
        <v>57</v>
      </c>
      <c r="E21" s="15" t="s">
        <v>54</v>
      </c>
      <c r="F21" s="15" t="s">
        <v>98</v>
      </c>
      <c r="G21" s="15" t="s">
        <v>161</v>
      </c>
      <c r="H21" s="28" t="s">
        <v>293</v>
      </c>
      <c r="I21" s="28" t="s">
        <v>57</v>
      </c>
      <c r="J21" s="28"/>
      <c r="K21" s="74"/>
      <c r="L21" s="74">
        <f>K21*C21/C32</f>
        <v>0</v>
      </c>
      <c r="M21" s="15"/>
    </row>
    <row r="22" spans="1:13" ht="56.25">
      <c r="A22" s="25" t="s">
        <v>216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K22*C22/C32</f>
        <v>0</v>
      </c>
      <c r="M22" s="15"/>
    </row>
    <row r="23" spans="1:13" ht="56.25">
      <c r="A23" s="25" t="s">
        <v>217</v>
      </c>
      <c r="B23" s="15" t="s">
        <v>6</v>
      </c>
      <c r="C23" s="5">
        <v>1</v>
      </c>
      <c r="D23" s="15" t="s">
        <v>294</v>
      </c>
      <c r="E23" s="15" t="s">
        <v>54</v>
      </c>
      <c r="F23" s="15" t="s">
        <v>98</v>
      </c>
      <c r="G23" s="15" t="s">
        <v>161</v>
      </c>
      <c r="H23" s="15" t="s">
        <v>295</v>
      </c>
      <c r="I23" s="15" t="s">
        <v>294</v>
      </c>
      <c r="J23" s="15"/>
      <c r="K23" s="72"/>
      <c r="L23" s="74">
        <f>K23*C23/C32</f>
        <v>0</v>
      </c>
      <c r="M23" s="15"/>
    </row>
    <row r="24" spans="1:13" ht="123.75" customHeight="1">
      <c r="A24" s="25" t="s">
        <v>249</v>
      </c>
      <c r="B24" s="15" t="s">
        <v>6</v>
      </c>
      <c r="C24" s="5">
        <v>3</v>
      </c>
      <c r="D24" s="32" t="s">
        <v>218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K24*C24/C32</f>
        <v>0</v>
      </c>
      <c r="M24" s="15"/>
    </row>
    <row r="25" spans="1:13" ht="110.25">
      <c r="A25" s="25" t="s">
        <v>257</v>
      </c>
      <c r="B25" s="15" t="s">
        <v>6</v>
      </c>
      <c r="C25" s="5">
        <v>8</v>
      </c>
      <c r="D25" s="11" t="s">
        <v>58</v>
      </c>
      <c r="E25" s="15" t="s">
        <v>54</v>
      </c>
      <c r="F25" s="15" t="s">
        <v>98</v>
      </c>
      <c r="G25" s="15" t="s">
        <v>161</v>
      </c>
      <c r="H25" s="15" t="s">
        <v>191</v>
      </c>
      <c r="I25" s="15" t="s">
        <v>212</v>
      </c>
      <c r="J25" s="15"/>
      <c r="K25" s="72"/>
      <c r="L25" s="74">
        <f>K25*C25/C32</f>
        <v>0</v>
      </c>
      <c r="M25" s="15"/>
    </row>
    <row r="26" spans="1:13" ht="86.25">
      <c r="A26" s="25" t="s">
        <v>274</v>
      </c>
      <c r="B26" s="15" t="s">
        <v>6</v>
      </c>
      <c r="C26" s="5">
        <v>4</v>
      </c>
      <c r="D26" s="14" t="s">
        <v>8</v>
      </c>
      <c r="E26" s="15" t="s">
        <v>54</v>
      </c>
      <c r="F26" s="15" t="s">
        <v>98</v>
      </c>
      <c r="G26" s="15" t="s">
        <v>161</v>
      </c>
      <c r="H26" s="28" t="s">
        <v>191</v>
      </c>
      <c r="I26" s="15" t="s">
        <v>212</v>
      </c>
      <c r="J26" s="15"/>
      <c r="K26" s="72"/>
      <c r="L26" s="74">
        <f>K26*C26/C32</f>
        <v>0</v>
      </c>
      <c r="M26" s="15"/>
    </row>
    <row r="27" spans="1:13" ht="18.75">
      <c r="A27" s="17" t="s">
        <v>193</v>
      </c>
      <c r="B27" s="18"/>
      <c r="C27" s="1">
        <f>SUM(C28:C31)</f>
        <v>20</v>
      </c>
      <c r="D27" s="18"/>
      <c r="E27" s="18"/>
      <c r="F27" s="18"/>
      <c r="G27" s="18"/>
      <c r="H27" s="18"/>
      <c r="I27" s="18"/>
      <c r="J27" s="18"/>
      <c r="K27" s="64">
        <f>L27*C32/C27</f>
        <v>0</v>
      </c>
      <c r="L27" s="64">
        <f>SUM(L28,L29,L30,L31)</f>
        <v>0</v>
      </c>
      <c r="M27" s="18"/>
    </row>
    <row r="28" spans="1:13" ht="110.25">
      <c r="A28" s="25" t="s">
        <v>296</v>
      </c>
      <c r="B28" s="15" t="s">
        <v>6</v>
      </c>
      <c r="C28" s="5">
        <v>5</v>
      </c>
      <c r="D28" s="11" t="s">
        <v>59</v>
      </c>
      <c r="E28" s="15" t="s">
        <v>54</v>
      </c>
      <c r="F28" s="15" t="s">
        <v>98</v>
      </c>
      <c r="G28" s="15" t="s">
        <v>161</v>
      </c>
      <c r="H28" s="41" t="s">
        <v>60</v>
      </c>
      <c r="I28" s="41" t="s">
        <v>61</v>
      </c>
      <c r="J28" s="28"/>
      <c r="K28" s="74"/>
      <c r="L28" s="74">
        <f>K28*C28/C32</f>
        <v>0</v>
      </c>
      <c r="M28" s="15"/>
    </row>
    <row r="29" spans="1:13" ht="56.25">
      <c r="A29" s="25" t="s">
        <v>62</v>
      </c>
      <c r="B29" s="15" t="s">
        <v>6</v>
      </c>
      <c r="C29" s="5">
        <v>5</v>
      </c>
      <c r="D29" s="15" t="s">
        <v>212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K29*C29/C32</f>
        <v>0</v>
      </c>
      <c r="M29" s="15"/>
    </row>
    <row r="30" spans="1:13" ht="86.25">
      <c r="A30" s="25" t="s">
        <v>63</v>
      </c>
      <c r="B30" s="15" t="s">
        <v>6</v>
      </c>
      <c r="C30" s="5">
        <v>5</v>
      </c>
      <c r="D30" s="13" t="s">
        <v>64</v>
      </c>
      <c r="E30" s="15" t="s">
        <v>54</v>
      </c>
      <c r="F30" s="15" t="s">
        <v>98</v>
      </c>
      <c r="G30" s="15" t="s">
        <v>161</v>
      </c>
      <c r="H30" s="41" t="s">
        <v>11</v>
      </c>
      <c r="I30" s="41" t="s">
        <v>65</v>
      </c>
      <c r="J30" s="28"/>
      <c r="K30" s="74"/>
      <c r="L30" s="74">
        <f>K30*C30/C32</f>
        <v>0</v>
      </c>
      <c r="M30" s="15"/>
    </row>
    <row r="31" spans="1:13" ht="155.25">
      <c r="A31" s="25" t="s">
        <v>102</v>
      </c>
      <c r="B31" s="15" t="s">
        <v>6</v>
      </c>
      <c r="C31" s="5">
        <v>5</v>
      </c>
      <c r="D31" s="14" t="s">
        <v>66</v>
      </c>
      <c r="E31" s="15" t="s">
        <v>54</v>
      </c>
      <c r="F31" s="15" t="s">
        <v>98</v>
      </c>
      <c r="G31" s="15" t="s">
        <v>161</v>
      </c>
      <c r="H31" s="15" t="s">
        <v>191</v>
      </c>
      <c r="I31" s="15" t="s">
        <v>212</v>
      </c>
      <c r="J31" s="15"/>
      <c r="K31" s="72"/>
      <c r="L31" s="74">
        <f>K31*C31/C32</f>
        <v>0</v>
      </c>
      <c r="M31" s="15"/>
    </row>
    <row r="32" spans="1:13" ht="18.75">
      <c r="A32" s="116" t="s">
        <v>9</v>
      </c>
      <c r="B32" s="116"/>
      <c r="C32" s="10">
        <f>SUM(C6+C16+C18+C27)</f>
        <v>100</v>
      </c>
      <c r="D32" s="12"/>
      <c r="E32" s="12"/>
      <c r="F32" s="12"/>
      <c r="G32" s="12"/>
      <c r="H32" s="12"/>
      <c r="I32" s="12"/>
      <c r="J32" s="12"/>
      <c r="K32" s="12"/>
      <c r="L32" s="76">
        <f>SUM(L6,L16,L18,L27)</f>
        <v>0</v>
      </c>
      <c r="M32" s="12"/>
    </row>
    <row r="35" spans="1:12" s="107" customFormat="1" ht="19.5">
      <c r="A35" s="102" t="s">
        <v>344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340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02" t="s">
        <v>341</v>
      </c>
      <c r="B37" s="103"/>
      <c r="C37" s="104"/>
      <c r="D37" s="104"/>
      <c r="E37" s="104"/>
      <c r="F37" s="104"/>
      <c r="G37" s="104"/>
      <c r="H37" s="104"/>
      <c r="I37" s="105"/>
      <c r="J37" s="105"/>
      <c r="K37" s="105"/>
      <c r="L37" s="106"/>
    </row>
    <row r="38" spans="1:12" s="107" customFormat="1" ht="19.5">
      <c r="A38" s="112" t="s">
        <v>342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s="107" customFormat="1" ht="18.75">
      <c r="A39" s="106" t="s">
        <v>343</v>
      </c>
      <c r="B39" s="106"/>
      <c r="C39" s="108"/>
      <c r="D39" s="108"/>
      <c r="E39" s="108"/>
      <c r="F39" s="108"/>
      <c r="G39" s="108"/>
      <c r="H39" s="108"/>
      <c r="I39" s="109"/>
      <c r="J39" s="109"/>
      <c r="K39" s="109"/>
      <c r="L39" s="106"/>
    </row>
  </sheetData>
  <sheetProtection/>
  <mergeCells count="12">
    <mergeCell ref="D4:D5"/>
    <mergeCell ref="E4:I4"/>
    <mergeCell ref="M4:M5"/>
    <mergeCell ref="A38:L38"/>
    <mergeCell ref="J4:L4"/>
    <mergeCell ref="A32:B32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SUM(C7+C11)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SUM(C8,C9)</f>
        <v>10</v>
      </c>
      <c r="D7" s="20"/>
      <c r="E7" s="21"/>
      <c r="F7" s="21"/>
      <c r="G7" s="21"/>
      <c r="H7" s="21"/>
      <c r="I7" s="21"/>
      <c r="J7" s="21"/>
      <c r="K7" s="65">
        <f>L7*C31/C7</f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66"/>
      <c r="L8" s="66"/>
      <c r="M8" s="23" t="s">
        <v>13</v>
      </c>
    </row>
    <row r="9" spans="1:13" ht="56.25">
      <c r="A9" s="22" t="s">
        <v>96</v>
      </c>
      <c r="B9" s="23"/>
      <c r="C9" s="4">
        <f>SUM(C10:C10)</f>
        <v>10</v>
      </c>
      <c r="D9" s="23"/>
      <c r="E9" s="23"/>
      <c r="F9" s="23"/>
      <c r="G9" s="23"/>
      <c r="H9" s="23"/>
      <c r="I9" s="23"/>
      <c r="J9" s="23"/>
      <c r="K9" s="68">
        <f>L9*C31/C9</f>
        <v>0</v>
      </c>
      <c r="L9" s="68">
        <f>SUM(L10)</f>
        <v>0</v>
      </c>
      <c r="M9" s="23"/>
    </row>
    <row r="10" spans="1:13" ht="86.25">
      <c r="A10" s="25" t="s">
        <v>97</v>
      </c>
      <c r="B10" s="15" t="s">
        <v>6</v>
      </c>
      <c r="C10" s="5">
        <v>10</v>
      </c>
      <c r="D10" s="13" t="s">
        <v>14</v>
      </c>
      <c r="E10" s="26" t="s">
        <v>54</v>
      </c>
      <c r="F10" s="26" t="s">
        <v>98</v>
      </c>
      <c r="G10" s="26" t="s">
        <v>161</v>
      </c>
      <c r="H10" s="27" t="s">
        <v>191</v>
      </c>
      <c r="I10" s="27" t="s">
        <v>212</v>
      </c>
      <c r="J10" s="27"/>
      <c r="K10" s="69"/>
      <c r="L10" s="69">
        <f>K10*C10/C31</f>
        <v>0</v>
      </c>
      <c r="M10" s="28" t="s">
        <v>15</v>
      </c>
    </row>
    <row r="11" spans="1:13" ht="56.25">
      <c r="A11" s="29" t="s">
        <v>99</v>
      </c>
      <c r="B11" s="30"/>
      <c r="C11" s="6">
        <f>SUM(C12:C14)</f>
        <v>40</v>
      </c>
      <c r="D11" s="30"/>
      <c r="E11" s="30"/>
      <c r="F11" s="30"/>
      <c r="G11" s="31"/>
      <c r="H11" s="31"/>
      <c r="I11" s="31"/>
      <c r="J11" s="31"/>
      <c r="K11" s="70">
        <f>L11*C31/C11</f>
        <v>0</v>
      </c>
      <c r="L11" s="70">
        <f>SUM(L12,L13,L14)</f>
        <v>0</v>
      </c>
      <c r="M11" s="31"/>
    </row>
    <row r="12" spans="1:13" ht="56.25">
      <c r="A12" s="25" t="s">
        <v>299</v>
      </c>
      <c r="B12" s="15" t="s">
        <v>6</v>
      </c>
      <c r="C12" s="5">
        <v>15</v>
      </c>
      <c r="D12" s="32" t="s">
        <v>94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57</v>
      </c>
      <c r="J12" s="27"/>
      <c r="K12" s="69"/>
      <c r="L12" s="69">
        <f>K12*C12/C31</f>
        <v>0</v>
      </c>
      <c r="M12" s="28"/>
    </row>
    <row r="13" spans="1:13" s="44" customFormat="1" ht="144" customHeight="1">
      <c r="A13" s="42" t="s">
        <v>100</v>
      </c>
      <c r="B13" s="43" t="s">
        <v>6</v>
      </c>
      <c r="C13" s="86">
        <v>15</v>
      </c>
      <c r="D13" s="27" t="s">
        <v>222</v>
      </c>
      <c r="E13" s="26" t="s">
        <v>54</v>
      </c>
      <c r="F13" s="26" t="s">
        <v>98</v>
      </c>
      <c r="G13" s="26" t="s">
        <v>161</v>
      </c>
      <c r="H13" s="34" t="s">
        <v>95</v>
      </c>
      <c r="I13" s="34" t="s">
        <v>300</v>
      </c>
      <c r="J13" s="27"/>
      <c r="K13" s="69"/>
      <c r="L13" s="69">
        <f>K13*C13/C31</f>
        <v>0</v>
      </c>
      <c r="M13" s="27"/>
    </row>
    <row r="14" spans="1:13" ht="171">
      <c r="A14" s="25" t="s">
        <v>165</v>
      </c>
      <c r="B14" s="15" t="s">
        <v>6</v>
      </c>
      <c r="C14" s="5">
        <v>10</v>
      </c>
      <c r="D14" s="28" t="s">
        <v>57</v>
      </c>
      <c r="E14" s="33" t="s">
        <v>54</v>
      </c>
      <c r="F14" s="33" t="s">
        <v>98</v>
      </c>
      <c r="G14" s="33" t="s">
        <v>161</v>
      </c>
      <c r="H14" s="45" t="s">
        <v>301</v>
      </c>
      <c r="I14" s="55" t="s">
        <v>327</v>
      </c>
      <c r="J14" s="27"/>
      <c r="K14" s="69"/>
      <c r="L14" s="69">
        <f>K14*C14/C31</f>
        <v>0</v>
      </c>
      <c r="M14" s="28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SUM(L18,L20,L23,L24,L25)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5.2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75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workbookViewId="0" topLeftCell="A28">
      <selection activeCell="A33" sqref="A33:IV37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SUM(C7+C12)</f>
        <v>50</v>
      </c>
      <c r="D6" s="18"/>
      <c r="E6" s="18"/>
      <c r="F6" s="18"/>
      <c r="G6" s="18"/>
      <c r="H6" s="18"/>
      <c r="I6" s="18"/>
      <c r="J6" s="18"/>
      <c r="K6" s="64">
        <f>L6*C30/C6</f>
        <v>0</v>
      </c>
      <c r="L6" s="64">
        <f>SUM(L7,L12)</f>
        <v>0</v>
      </c>
      <c r="M6" s="18"/>
    </row>
    <row r="7" spans="1:13" ht="75">
      <c r="A7" s="19" t="s">
        <v>52</v>
      </c>
      <c r="B7" s="20"/>
      <c r="C7" s="80">
        <f>SUM(C8,C11)</f>
        <v>32.5</v>
      </c>
      <c r="D7" s="20"/>
      <c r="E7" s="21"/>
      <c r="F7" s="21"/>
      <c r="G7" s="21"/>
      <c r="H7" s="21"/>
      <c r="I7" s="21"/>
      <c r="J7" s="21"/>
      <c r="K7" s="65">
        <f>L7*C30/C7</f>
        <v>0</v>
      </c>
      <c r="L7" s="65">
        <f>SUM(L8,L11)</f>
        <v>0</v>
      </c>
      <c r="M7" s="21"/>
    </row>
    <row r="8" spans="1:13" ht="93.75">
      <c r="A8" s="22" t="s">
        <v>53</v>
      </c>
      <c r="B8" s="23"/>
      <c r="C8" s="81">
        <f>SUM(C9,C10)</f>
        <v>32.5</v>
      </c>
      <c r="D8" s="23"/>
      <c r="E8" s="24"/>
      <c r="F8" s="24"/>
      <c r="G8" s="24"/>
      <c r="H8" s="24"/>
      <c r="I8" s="24"/>
      <c r="J8" s="24"/>
      <c r="K8" s="68">
        <f>L8*C30/C8</f>
        <v>0</v>
      </c>
      <c r="L8" s="68">
        <f>SUM(L9:L10)</f>
        <v>0</v>
      </c>
      <c r="M8" s="23"/>
    </row>
    <row r="9" spans="1:13" ht="138">
      <c r="A9" s="22" t="s">
        <v>71</v>
      </c>
      <c r="B9" s="23" t="s">
        <v>6</v>
      </c>
      <c r="C9" s="81">
        <v>20</v>
      </c>
      <c r="D9" s="57" t="s">
        <v>305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K9*C9/C30</f>
        <v>0</v>
      </c>
      <c r="M9" s="28" t="s">
        <v>7</v>
      </c>
    </row>
    <row r="10" spans="1:13" ht="138">
      <c r="A10" s="22" t="s">
        <v>114</v>
      </c>
      <c r="B10" s="23" t="s">
        <v>6</v>
      </c>
      <c r="C10" s="81">
        <v>12.5</v>
      </c>
      <c r="D10" s="57" t="s">
        <v>227</v>
      </c>
      <c r="E10" s="26" t="s">
        <v>54</v>
      </c>
      <c r="F10" s="26" t="s">
        <v>98</v>
      </c>
      <c r="G10" s="26" t="s">
        <v>161</v>
      </c>
      <c r="H10" s="26" t="s">
        <v>194</v>
      </c>
      <c r="I10" s="26" t="s">
        <v>221</v>
      </c>
      <c r="J10" s="26"/>
      <c r="K10" s="67"/>
      <c r="L10" s="67">
        <f>K10*C10/C30</f>
        <v>0</v>
      </c>
      <c r="M10" s="28" t="s">
        <v>35</v>
      </c>
    </row>
    <row r="11" spans="1:13" ht="56.25">
      <c r="A11" s="22" t="s">
        <v>96</v>
      </c>
      <c r="B11" s="23"/>
      <c r="C11" s="81">
        <v>0</v>
      </c>
      <c r="D11" s="23"/>
      <c r="E11" s="23"/>
      <c r="F11" s="23"/>
      <c r="G11" s="23"/>
      <c r="H11" s="23"/>
      <c r="I11" s="23"/>
      <c r="J11" s="23"/>
      <c r="K11" s="23"/>
      <c r="L11" s="23"/>
      <c r="M11" s="23" t="s">
        <v>13</v>
      </c>
    </row>
    <row r="12" spans="1:13" ht="56.25">
      <c r="A12" s="29" t="s">
        <v>99</v>
      </c>
      <c r="B12" s="30"/>
      <c r="C12" s="82">
        <f>SUM(C13:C13)</f>
        <v>17.5</v>
      </c>
      <c r="D12" s="30"/>
      <c r="E12" s="30"/>
      <c r="F12" s="30"/>
      <c r="G12" s="31"/>
      <c r="H12" s="31"/>
      <c r="I12" s="31"/>
      <c r="J12" s="31"/>
      <c r="K12" s="70">
        <f>L12*C30/C12</f>
        <v>0</v>
      </c>
      <c r="L12" s="70">
        <f>SUM(L13)</f>
        <v>0</v>
      </c>
      <c r="M12" s="31"/>
    </row>
    <row r="13" spans="1:13" ht="75">
      <c r="A13" s="25" t="s">
        <v>115</v>
      </c>
      <c r="B13" s="15" t="s">
        <v>6</v>
      </c>
      <c r="C13" s="77">
        <v>17.5</v>
      </c>
      <c r="D13" s="28" t="s">
        <v>228</v>
      </c>
      <c r="E13" s="33" t="s">
        <v>54</v>
      </c>
      <c r="F13" s="33" t="s">
        <v>98</v>
      </c>
      <c r="G13" s="33" t="s">
        <v>161</v>
      </c>
      <c r="H13" s="27" t="s">
        <v>196</v>
      </c>
      <c r="I13" s="27" t="s">
        <v>229</v>
      </c>
      <c r="J13" s="27"/>
      <c r="K13" s="69"/>
      <c r="L13" s="69">
        <f>K13*C13/C30</f>
        <v>0</v>
      </c>
      <c r="M13" s="28"/>
    </row>
    <row r="14" spans="1:13" ht="18.75">
      <c r="A14" s="38" t="s">
        <v>101</v>
      </c>
      <c r="B14" s="39"/>
      <c r="C14" s="83">
        <f>SUM(C15)</f>
        <v>10</v>
      </c>
      <c r="D14" s="39"/>
      <c r="E14" s="39"/>
      <c r="F14" s="39"/>
      <c r="G14" s="39"/>
      <c r="H14" s="39"/>
      <c r="I14" s="39"/>
      <c r="J14" s="39"/>
      <c r="K14" s="71">
        <f>L14*C30/C14</f>
        <v>0</v>
      </c>
      <c r="L14" s="71">
        <f>SUM(L15)</f>
        <v>0</v>
      </c>
      <c r="M14" s="39"/>
    </row>
    <row r="15" spans="1:13" ht="63">
      <c r="A15" s="25" t="s">
        <v>163</v>
      </c>
      <c r="B15" s="15" t="s">
        <v>6</v>
      </c>
      <c r="C15" s="77">
        <v>10</v>
      </c>
      <c r="D15" s="11" t="s">
        <v>292</v>
      </c>
      <c r="E15" s="15" t="s">
        <v>54</v>
      </c>
      <c r="F15" s="15" t="s">
        <v>98</v>
      </c>
      <c r="G15" s="15" t="s">
        <v>161</v>
      </c>
      <c r="H15" s="15" t="s">
        <v>191</v>
      </c>
      <c r="I15" s="15" t="s">
        <v>212</v>
      </c>
      <c r="J15" s="15"/>
      <c r="K15" s="72"/>
      <c r="L15" s="72">
        <f>K15*C15/C30</f>
        <v>0</v>
      </c>
      <c r="M15" s="15"/>
    </row>
    <row r="16" spans="1:13" ht="37.5">
      <c r="A16" s="63" t="s">
        <v>164</v>
      </c>
      <c r="B16" s="40"/>
      <c r="C16" s="84">
        <f>SUM(C17+C18+C22+C23+C24)</f>
        <v>20</v>
      </c>
      <c r="D16" s="40"/>
      <c r="E16" s="40"/>
      <c r="F16" s="40"/>
      <c r="G16" s="40"/>
      <c r="H16" s="40"/>
      <c r="I16" s="40"/>
      <c r="J16" s="40"/>
      <c r="K16" s="73">
        <f>L16*C30/C16</f>
        <v>0</v>
      </c>
      <c r="L16" s="73">
        <f>SUM(L17,L18,L22,L23,L24)</f>
        <v>0</v>
      </c>
      <c r="M16" s="40"/>
    </row>
    <row r="17" spans="1:13" ht="56.25">
      <c r="A17" s="25" t="s">
        <v>192</v>
      </c>
      <c r="B17" s="15" t="s">
        <v>6</v>
      </c>
      <c r="C17" s="77">
        <v>2</v>
      </c>
      <c r="D17" s="15" t="s">
        <v>212</v>
      </c>
      <c r="E17" s="15" t="s">
        <v>54</v>
      </c>
      <c r="F17" s="15" t="s">
        <v>98</v>
      </c>
      <c r="G17" s="15" t="s">
        <v>161</v>
      </c>
      <c r="H17" s="15" t="s">
        <v>191</v>
      </c>
      <c r="I17" s="15" t="s">
        <v>212</v>
      </c>
      <c r="J17" s="15"/>
      <c r="K17" s="72"/>
      <c r="L17" s="72">
        <f>K17*C17/C30</f>
        <v>0</v>
      </c>
      <c r="M17" s="15"/>
    </row>
    <row r="18" spans="1:13" ht="37.5">
      <c r="A18" s="25" t="s">
        <v>214</v>
      </c>
      <c r="B18" s="15"/>
      <c r="C18" s="77">
        <f>SUM(C19:C21)</f>
        <v>3</v>
      </c>
      <c r="D18" s="15"/>
      <c r="E18" s="15"/>
      <c r="F18" s="15"/>
      <c r="G18" s="15"/>
      <c r="H18" s="15"/>
      <c r="I18" s="15"/>
      <c r="J18" s="15"/>
      <c r="K18" s="72">
        <f>L18*C30/C18</f>
        <v>0</v>
      </c>
      <c r="L18" s="72">
        <f>SUM(L19:L21)</f>
        <v>0</v>
      </c>
      <c r="M18" s="15"/>
    </row>
    <row r="19" spans="1:13" ht="93.75">
      <c r="A19" s="25" t="s">
        <v>215</v>
      </c>
      <c r="B19" s="15" t="s">
        <v>6</v>
      </c>
      <c r="C19" s="77">
        <v>1</v>
      </c>
      <c r="D19" s="15" t="s">
        <v>57</v>
      </c>
      <c r="E19" s="15" t="s">
        <v>54</v>
      </c>
      <c r="F19" s="15" t="s">
        <v>98</v>
      </c>
      <c r="G19" s="15" t="s">
        <v>161</v>
      </c>
      <c r="H19" s="28" t="s">
        <v>293</v>
      </c>
      <c r="I19" s="28" t="s">
        <v>57</v>
      </c>
      <c r="J19" s="28"/>
      <c r="K19" s="74"/>
      <c r="L19" s="74">
        <f>K19*C19/C30</f>
        <v>0</v>
      </c>
      <c r="M19" s="15"/>
    </row>
    <row r="20" spans="1:13" ht="56.25">
      <c r="A20" s="25" t="s">
        <v>216</v>
      </c>
      <c r="B20" s="15" t="s">
        <v>6</v>
      </c>
      <c r="C20" s="77">
        <v>1</v>
      </c>
      <c r="D20" s="15" t="s">
        <v>294</v>
      </c>
      <c r="E20" s="15" t="s">
        <v>54</v>
      </c>
      <c r="F20" s="15" t="s">
        <v>98</v>
      </c>
      <c r="G20" s="15" t="s">
        <v>161</v>
      </c>
      <c r="H20" s="15" t="s">
        <v>295</v>
      </c>
      <c r="I20" s="15" t="s">
        <v>294</v>
      </c>
      <c r="J20" s="15"/>
      <c r="K20" s="72"/>
      <c r="L20" s="74">
        <f>K20*C20/C30</f>
        <v>0</v>
      </c>
      <c r="M20" s="15"/>
    </row>
    <row r="21" spans="1:13" ht="56.25">
      <c r="A21" s="25" t="s">
        <v>217</v>
      </c>
      <c r="B21" s="15" t="s">
        <v>6</v>
      </c>
      <c r="C21" s="77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K21*C21/C30</f>
        <v>0</v>
      </c>
      <c r="M21" s="15"/>
    </row>
    <row r="22" spans="1:13" ht="123.75" customHeight="1">
      <c r="A22" s="25" t="s">
        <v>249</v>
      </c>
      <c r="B22" s="15" t="s">
        <v>6</v>
      </c>
      <c r="C22" s="77">
        <v>3</v>
      </c>
      <c r="D22" s="32" t="s">
        <v>218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4">
        <f>K22*C22/C30</f>
        <v>0</v>
      </c>
      <c r="M22" s="15"/>
    </row>
    <row r="23" spans="1:13" ht="110.25">
      <c r="A23" s="25" t="s">
        <v>257</v>
      </c>
      <c r="B23" s="15" t="s">
        <v>6</v>
      </c>
      <c r="C23" s="77">
        <v>8</v>
      </c>
      <c r="D23" s="11" t="s">
        <v>58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K23*C23/C30</f>
        <v>0</v>
      </c>
      <c r="M23" s="15"/>
    </row>
    <row r="24" spans="1:13" ht="86.25">
      <c r="A24" s="25" t="s">
        <v>274</v>
      </c>
      <c r="B24" s="15" t="s">
        <v>6</v>
      </c>
      <c r="C24" s="77">
        <v>4</v>
      </c>
      <c r="D24" s="14" t="s">
        <v>8</v>
      </c>
      <c r="E24" s="15" t="s">
        <v>54</v>
      </c>
      <c r="F24" s="15" t="s">
        <v>98</v>
      </c>
      <c r="G24" s="15" t="s">
        <v>161</v>
      </c>
      <c r="H24" s="28" t="s">
        <v>191</v>
      </c>
      <c r="I24" s="15" t="s">
        <v>212</v>
      </c>
      <c r="J24" s="15"/>
      <c r="K24" s="72"/>
      <c r="L24" s="74">
        <f>K24*C24/C30</f>
        <v>0</v>
      </c>
      <c r="M24" s="15"/>
    </row>
    <row r="25" spans="1:13" ht="18.75">
      <c r="A25" s="17" t="s">
        <v>193</v>
      </c>
      <c r="B25" s="18"/>
      <c r="C25" s="79">
        <f>SUM(C26:C29)</f>
        <v>20</v>
      </c>
      <c r="D25" s="18"/>
      <c r="E25" s="18"/>
      <c r="F25" s="18"/>
      <c r="G25" s="18"/>
      <c r="H25" s="18"/>
      <c r="I25" s="18"/>
      <c r="J25" s="18"/>
      <c r="K25" s="64">
        <f>L25*C30/C25</f>
        <v>0</v>
      </c>
      <c r="L25" s="64">
        <f>SUM(L26:L29)</f>
        <v>0</v>
      </c>
      <c r="M25" s="18"/>
    </row>
    <row r="26" spans="1:13" ht="110.25">
      <c r="A26" s="25" t="s">
        <v>296</v>
      </c>
      <c r="B26" s="15" t="s">
        <v>6</v>
      </c>
      <c r="C26" s="77">
        <v>5</v>
      </c>
      <c r="D26" s="11" t="s">
        <v>59</v>
      </c>
      <c r="E26" s="15" t="s">
        <v>54</v>
      </c>
      <c r="F26" s="15" t="s">
        <v>98</v>
      </c>
      <c r="G26" s="15" t="s">
        <v>161</v>
      </c>
      <c r="H26" s="41" t="s">
        <v>60</v>
      </c>
      <c r="I26" s="41" t="s">
        <v>61</v>
      </c>
      <c r="J26" s="28"/>
      <c r="K26" s="74"/>
      <c r="L26" s="74">
        <f>K26*C26/C30</f>
        <v>0</v>
      </c>
      <c r="M26" s="15"/>
    </row>
    <row r="27" spans="1:13" ht="56.25">
      <c r="A27" s="25" t="s">
        <v>62</v>
      </c>
      <c r="B27" s="15" t="s">
        <v>6</v>
      </c>
      <c r="C27" s="77">
        <v>5</v>
      </c>
      <c r="D27" s="15" t="s">
        <v>212</v>
      </c>
      <c r="E27" s="15" t="s">
        <v>54</v>
      </c>
      <c r="F27" s="15" t="s">
        <v>98</v>
      </c>
      <c r="G27" s="15" t="s">
        <v>161</v>
      </c>
      <c r="H27" s="15" t="s">
        <v>191</v>
      </c>
      <c r="I27" s="15" t="s">
        <v>212</v>
      </c>
      <c r="J27" s="15"/>
      <c r="K27" s="72"/>
      <c r="L27" s="74">
        <f>K27*C27/C30</f>
        <v>0</v>
      </c>
      <c r="M27" s="15"/>
    </row>
    <row r="28" spans="1:13" ht="86.25">
      <c r="A28" s="25" t="s">
        <v>63</v>
      </c>
      <c r="B28" s="15" t="s">
        <v>6</v>
      </c>
      <c r="C28" s="77">
        <v>5</v>
      </c>
      <c r="D28" s="13" t="s">
        <v>64</v>
      </c>
      <c r="E28" s="15" t="s">
        <v>54</v>
      </c>
      <c r="F28" s="15" t="s">
        <v>98</v>
      </c>
      <c r="G28" s="15" t="s">
        <v>161</v>
      </c>
      <c r="H28" s="41" t="s">
        <v>11</v>
      </c>
      <c r="I28" s="41" t="s">
        <v>65</v>
      </c>
      <c r="J28" s="28"/>
      <c r="K28" s="74"/>
      <c r="L28" s="74">
        <f>K28*C28/C30</f>
        <v>0</v>
      </c>
      <c r="M28" s="15"/>
    </row>
    <row r="29" spans="1:13" ht="155.25">
      <c r="A29" s="25" t="s">
        <v>102</v>
      </c>
      <c r="B29" s="15" t="s">
        <v>6</v>
      </c>
      <c r="C29" s="77">
        <v>5</v>
      </c>
      <c r="D29" s="14" t="s">
        <v>66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K29*C29/C30</f>
        <v>0</v>
      </c>
      <c r="M29" s="15"/>
    </row>
    <row r="30" spans="1:13" ht="18.75">
      <c r="A30" s="116" t="s">
        <v>9</v>
      </c>
      <c r="B30" s="116"/>
      <c r="C30" s="78">
        <f>SUM(C6+C14+C16+C25)</f>
        <v>100</v>
      </c>
      <c r="D30" s="12"/>
      <c r="E30" s="12"/>
      <c r="F30" s="12"/>
      <c r="G30" s="12"/>
      <c r="H30" s="12"/>
      <c r="I30" s="12"/>
      <c r="J30" s="12"/>
      <c r="K30" s="75"/>
      <c r="L30" s="76">
        <f>SUM(L6,L14,L16,L25)</f>
        <v>0</v>
      </c>
      <c r="M30" s="12"/>
    </row>
    <row r="33" spans="1:12" s="107" customFormat="1" ht="19.5">
      <c r="A33" s="102" t="s">
        <v>344</v>
      </c>
      <c r="B33" s="103"/>
      <c r="C33" s="104"/>
      <c r="D33" s="104"/>
      <c r="E33" s="104"/>
      <c r="F33" s="104"/>
      <c r="G33" s="104"/>
      <c r="H33" s="104"/>
      <c r="I33" s="105"/>
      <c r="J33" s="105"/>
      <c r="K33" s="105"/>
      <c r="L33" s="106"/>
    </row>
    <row r="34" spans="1:12" s="107" customFormat="1" ht="19.5">
      <c r="A34" s="102" t="s">
        <v>340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341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12" t="s">
        <v>342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1:12" s="107" customFormat="1" ht="18.75">
      <c r="A37" s="106" t="s">
        <v>343</v>
      </c>
      <c r="B37" s="106"/>
      <c r="C37" s="108"/>
      <c r="D37" s="108"/>
      <c r="E37" s="108"/>
      <c r="F37" s="108"/>
      <c r="G37" s="108"/>
      <c r="H37" s="108"/>
      <c r="I37" s="109"/>
      <c r="J37" s="109"/>
      <c r="K37" s="109"/>
      <c r="L37" s="106"/>
    </row>
  </sheetData>
  <sheetProtection/>
  <mergeCells count="12">
    <mergeCell ref="D4:D5"/>
    <mergeCell ref="E4:I4"/>
    <mergeCell ref="M4:M5"/>
    <mergeCell ref="A36:L36"/>
    <mergeCell ref="J4:L4"/>
    <mergeCell ref="A30:B30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4"/>
  <sheetViews>
    <sheetView workbookViewId="0" topLeftCell="A37">
      <selection activeCell="L48" sqref="L4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120.75">
      <c r="A12" s="25" t="s">
        <v>110</v>
      </c>
      <c r="B12" s="15" t="s">
        <v>6</v>
      </c>
      <c r="C12" s="77">
        <v>15</v>
      </c>
      <c r="D12" s="28" t="s">
        <v>212</v>
      </c>
      <c r="E12" s="33" t="s">
        <v>54</v>
      </c>
      <c r="F12" s="33" t="s">
        <v>98</v>
      </c>
      <c r="G12" s="33" t="s">
        <v>161</v>
      </c>
      <c r="H12" s="13" t="s">
        <v>47</v>
      </c>
      <c r="I12" s="13" t="s">
        <v>69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75">
      <c r="A15" s="42" t="s">
        <v>113</v>
      </c>
      <c r="B15" s="43" t="s">
        <v>20</v>
      </c>
      <c r="C15" s="98">
        <v>7.5</v>
      </c>
      <c r="D15" s="27" t="s">
        <v>70</v>
      </c>
      <c r="E15" s="26" t="s">
        <v>54</v>
      </c>
      <c r="F15" s="26" t="s">
        <v>98</v>
      </c>
      <c r="G15" s="26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7" t="s">
        <v>46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56.25">
      <c r="A17" s="25" t="s">
        <v>173</v>
      </c>
      <c r="B17" s="15"/>
      <c r="C17" s="77"/>
      <c r="D17" s="28"/>
      <c r="E17" s="33"/>
      <c r="F17" s="33"/>
      <c r="G17" s="33"/>
      <c r="H17" s="27"/>
      <c r="I17" s="27"/>
      <c r="J17" s="27"/>
      <c r="K17" s="27"/>
      <c r="L17" s="27"/>
      <c r="M17" s="28" t="s">
        <v>13</v>
      </c>
    </row>
    <row r="18" spans="1:13" ht="56.25">
      <c r="A18" s="25" t="s">
        <v>186</v>
      </c>
      <c r="B18" s="15" t="s">
        <v>6</v>
      </c>
      <c r="C18" s="77">
        <v>7.5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41.75">
      <c r="A19" s="25" t="s">
        <v>187</v>
      </c>
      <c r="B19" s="15" t="s">
        <v>6</v>
      </c>
      <c r="C19" s="77">
        <v>7.5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329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0.75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SUM(C7,C11)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SUM(L7,L11)</f>
        <v>0</v>
      </c>
      <c r="M6" s="18"/>
    </row>
    <row r="7" spans="1:13" ht="75">
      <c r="A7" s="19" t="s">
        <v>52</v>
      </c>
      <c r="B7" s="20"/>
      <c r="C7" s="2">
        <f>SUM(C8,C10)</f>
        <v>20</v>
      </c>
      <c r="D7" s="20"/>
      <c r="E7" s="21"/>
      <c r="F7" s="21"/>
      <c r="G7" s="21"/>
      <c r="H7" s="21"/>
      <c r="I7" s="21"/>
      <c r="J7" s="21"/>
      <c r="K7" s="65">
        <f>L7*C31/C7</f>
        <v>0</v>
      </c>
      <c r="L7" s="65">
        <f>SUM(L8)</f>
        <v>0</v>
      </c>
      <c r="M7" s="21"/>
    </row>
    <row r="8" spans="1:13" ht="93.75">
      <c r="A8" s="22" t="s">
        <v>53</v>
      </c>
      <c r="B8" s="23"/>
      <c r="C8" s="4">
        <f>SUM(C9)</f>
        <v>20</v>
      </c>
      <c r="D8" s="23"/>
      <c r="E8" s="24"/>
      <c r="F8" s="24"/>
      <c r="G8" s="24"/>
      <c r="H8" s="24"/>
      <c r="I8" s="24"/>
      <c r="J8" s="24"/>
      <c r="K8" s="66">
        <f>L8*C31/C8</f>
        <v>0</v>
      </c>
      <c r="L8" s="66">
        <f>SUM(L9)</f>
        <v>0</v>
      </c>
      <c r="M8" s="24"/>
    </row>
    <row r="9" spans="1:13" ht="75">
      <c r="A9" s="22" t="s">
        <v>93</v>
      </c>
      <c r="B9" s="23" t="s">
        <v>6</v>
      </c>
      <c r="C9" s="4">
        <v>20</v>
      </c>
      <c r="D9" s="33" t="s">
        <v>220</v>
      </c>
      <c r="E9" s="26" t="s">
        <v>54</v>
      </c>
      <c r="F9" s="26" t="s">
        <v>98</v>
      </c>
      <c r="G9" s="26" t="s">
        <v>161</v>
      </c>
      <c r="H9" s="26" t="s">
        <v>194</v>
      </c>
      <c r="I9" s="26" t="s">
        <v>221</v>
      </c>
      <c r="J9" s="26"/>
      <c r="K9" s="67"/>
      <c r="L9" s="67">
        <f>K9*C9/C31</f>
        <v>0</v>
      </c>
      <c r="M9" s="28" t="s">
        <v>7</v>
      </c>
    </row>
    <row r="10" spans="1:13" ht="56.25">
      <c r="A10" s="22" t="s">
        <v>96</v>
      </c>
      <c r="B10" s="23"/>
      <c r="C10" s="4">
        <v>0</v>
      </c>
      <c r="D10" s="23"/>
      <c r="E10" s="23"/>
      <c r="F10" s="23"/>
      <c r="G10" s="23"/>
      <c r="H10" s="23"/>
      <c r="I10" s="23"/>
      <c r="J10" s="23"/>
      <c r="K10" s="68"/>
      <c r="L10" s="68"/>
      <c r="M10" s="23" t="s">
        <v>13</v>
      </c>
    </row>
    <row r="11" spans="1:13" ht="56.25">
      <c r="A11" s="29" t="s">
        <v>99</v>
      </c>
      <c r="B11" s="30"/>
      <c r="C11" s="6">
        <f>SUM(C12:C14)</f>
        <v>30</v>
      </c>
      <c r="D11" s="30"/>
      <c r="E11" s="30"/>
      <c r="F11" s="30"/>
      <c r="G11" s="31"/>
      <c r="H11" s="31"/>
      <c r="I11" s="31"/>
      <c r="J11" s="31"/>
      <c r="K11" s="70">
        <f>L11*C31/C11</f>
        <v>0</v>
      </c>
      <c r="L11" s="70">
        <f>SUM(L12,L13,L14)</f>
        <v>0</v>
      </c>
      <c r="M11" s="31"/>
    </row>
    <row r="12" spans="1:13" ht="56.25">
      <c r="A12" s="25" t="s">
        <v>159</v>
      </c>
      <c r="B12" s="15" t="s">
        <v>6</v>
      </c>
      <c r="C12" s="5">
        <v>10</v>
      </c>
      <c r="D12" s="32" t="s">
        <v>212</v>
      </c>
      <c r="E12" s="33" t="s">
        <v>54</v>
      </c>
      <c r="F12" s="33" t="s">
        <v>98</v>
      </c>
      <c r="G12" s="33" t="s">
        <v>161</v>
      </c>
      <c r="H12" s="27" t="s">
        <v>191</v>
      </c>
      <c r="I12" s="27" t="s">
        <v>212</v>
      </c>
      <c r="J12" s="27"/>
      <c r="K12" s="69"/>
      <c r="L12" s="69">
        <f>K12*C12/C31</f>
        <v>0</v>
      </c>
      <c r="M12" s="28"/>
    </row>
    <row r="13" spans="1:13" ht="120.75">
      <c r="A13" s="25" t="s">
        <v>160</v>
      </c>
      <c r="B13" s="15" t="s">
        <v>6</v>
      </c>
      <c r="C13" s="5">
        <v>10</v>
      </c>
      <c r="D13" s="32" t="s">
        <v>290</v>
      </c>
      <c r="E13" s="33" t="s">
        <v>54</v>
      </c>
      <c r="F13" s="33" t="s">
        <v>98</v>
      </c>
      <c r="G13" s="33" t="s">
        <v>161</v>
      </c>
      <c r="H13" s="34" t="s">
        <v>275</v>
      </c>
      <c r="I13" s="34" t="s">
        <v>298</v>
      </c>
      <c r="J13" s="27"/>
      <c r="K13" s="69"/>
      <c r="L13" s="69">
        <f>K13*C13/C31</f>
        <v>0</v>
      </c>
      <c r="M13" s="28"/>
    </row>
    <row r="14" spans="1:13" ht="56.25">
      <c r="A14" s="25" t="s">
        <v>162</v>
      </c>
      <c r="B14" s="15" t="s">
        <v>6</v>
      </c>
      <c r="C14" s="5">
        <v>10</v>
      </c>
      <c r="D14" s="28" t="s">
        <v>212</v>
      </c>
      <c r="E14" s="33" t="s">
        <v>54</v>
      </c>
      <c r="F14" s="33" t="s">
        <v>98</v>
      </c>
      <c r="G14" s="33" t="s">
        <v>161</v>
      </c>
      <c r="H14" s="27" t="s">
        <v>191</v>
      </c>
      <c r="I14" s="27" t="s">
        <v>212</v>
      </c>
      <c r="J14" s="27"/>
      <c r="K14" s="69"/>
      <c r="L14" s="69">
        <f>K14*C14/C31</f>
        <v>0</v>
      </c>
      <c r="M14" s="28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5.2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75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M38"/>
  <sheetViews>
    <sheetView workbookViewId="0" topLeftCell="A31">
      <selection activeCell="A34" sqref="A34:IV38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60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1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2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1">
        <f>SUM(C7+C10)</f>
        <v>50</v>
      </c>
      <c r="D6" s="18"/>
      <c r="E6" s="18"/>
      <c r="F6" s="18"/>
      <c r="G6" s="18"/>
      <c r="H6" s="18"/>
      <c r="I6" s="18"/>
      <c r="J6" s="18"/>
      <c r="K6" s="64">
        <f>L6*C31/C6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2">
        <f>SUM(C8,C9)</f>
        <v>0</v>
      </c>
      <c r="D7" s="20"/>
      <c r="E7" s="21"/>
      <c r="F7" s="21"/>
      <c r="G7" s="21"/>
      <c r="H7" s="21"/>
      <c r="I7" s="21"/>
      <c r="J7" s="21"/>
      <c r="K7" s="65"/>
      <c r="L7" s="65">
        <f>SUM(L8,L9)</f>
        <v>0</v>
      </c>
      <c r="M7" s="21"/>
    </row>
    <row r="8" spans="1:13" ht="93.75">
      <c r="A8" s="22" t="s">
        <v>53</v>
      </c>
      <c r="B8" s="23"/>
      <c r="C8" s="4">
        <v>0</v>
      </c>
      <c r="D8" s="23"/>
      <c r="E8" s="24"/>
      <c r="F8" s="24"/>
      <c r="G8" s="24"/>
      <c r="H8" s="24"/>
      <c r="I8" s="24"/>
      <c r="J8" s="24"/>
      <c r="K8" s="66"/>
      <c r="L8" s="66"/>
      <c r="M8" s="23" t="s">
        <v>13</v>
      </c>
    </row>
    <row r="9" spans="1:13" ht="56.25">
      <c r="A9" s="22" t="s">
        <v>96</v>
      </c>
      <c r="B9" s="23"/>
      <c r="C9" s="4">
        <v>0</v>
      </c>
      <c r="D9" s="23"/>
      <c r="E9" s="23"/>
      <c r="F9" s="23"/>
      <c r="G9" s="23"/>
      <c r="H9" s="23"/>
      <c r="I9" s="23"/>
      <c r="J9" s="23"/>
      <c r="K9" s="68"/>
      <c r="L9" s="68"/>
      <c r="M9" s="23" t="s">
        <v>13</v>
      </c>
    </row>
    <row r="10" spans="1:13" ht="56.25">
      <c r="A10" s="29" t="s">
        <v>99</v>
      </c>
      <c r="B10" s="30"/>
      <c r="C10" s="6">
        <f>SUM(C11:C14)</f>
        <v>50</v>
      </c>
      <c r="D10" s="30"/>
      <c r="E10" s="30"/>
      <c r="F10" s="30"/>
      <c r="G10" s="31"/>
      <c r="H10" s="31"/>
      <c r="I10" s="31"/>
      <c r="J10" s="31"/>
      <c r="K10" s="70">
        <f>L10*C31/C10</f>
        <v>0</v>
      </c>
      <c r="L10" s="70">
        <f>SUM(L11,L12,L13,L14)</f>
        <v>0</v>
      </c>
      <c r="M10" s="31"/>
    </row>
    <row r="11" spans="1:13" ht="75">
      <c r="A11" s="25" t="s">
        <v>157</v>
      </c>
      <c r="B11" s="15" t="s">
        <v>6</v>
      </c>
      <c r="C11" s="5">
        <v>12</v>
      </c>
      <c r="D11" s="28" t="s">
        <v>57</v>
      </c>
      <c r="E11" s="33" t="s">
        <v>54</v>
      </c>
      <c r="F11" s="33" t="s">
        <v>98</v>
      </c>
      <c r="G11" s="33" t="s">
        <v>161</v>
      </c>
      <c r="H11" s="27" t="s">
        <v>293</v>
      </c>
      <c r="I11" s="27" t="s">
        <v>57</v>
      </c>
      <c r="J11" s="27"/>
      <c r="K11" s="69"/>
      <c r="L11" s="69">
        <f>K11*C11/C31</f>
        <v>0</v>
      </c>
      <c r="M11" s="28"/>
    </row>
    <row r="12" spans="1:13" ht="120.75">
      <c r="A12" s="25" t="s">
        <v>158</v>
      </c>
      <c r="B12" s="15" t="s">
        <v>6</v>
      </c>
      <c r="C12" s="5">
        <v>12</v>
      </c>
      <c r="D12" s="32" t="s">
        <v>328</v>
      </c>
      <c r="E12" s="33" t="s">
        <v>54</v>
      </c>
      <c r="F12" s="33" t="s">
        <v>98</v>
      </c>
      <c r="G12" s="33" t="s">
        <v>161</v>
      </c>
      <c r="H12" s="27" t="s">
        <v>293</v>
      </c>
      <c r="I12" s="27" t="s">
        <v>57</v>
      </c>
      <c r="J12" s="27"/>
      <c r="K12" s="69"/>
      <c r="L12" s="69">
        <f>K12*C12/C31</f>
        <v>0</v>
      </c>
      <c r="M12" s="28"/>
    </row>
    <row r="13" spans="1:13" ht="37.5">
      <c r="A13" s="25" t="s">
        <v>189</v>
      </c>
      <c r="B13" s="15" t="s">
        <v>6</v>
      </c>
      <c r="C13" s="5">
        <v>11</v>
      </c>
      <c r="D13" s="28" t="s">
        <v>258</v>
      </c>
      <c r="E13" s="33" t="s">
        <v>54</v>
      </c>
      <c r="F13" s="33" t="s">
        <v>98</v>
      </c>
      <c r="G13" s="33" t="s">
        <v>161</v>
      </c>
      <c r="H13" s="27" t="s">
        <v>219</v>
      </c>
      <c r="I13" s="27" t="s">
        <v>259</v>
      </c>
      <c r="J13" s="27"/>
      <c r="K13" s="69"/>
      <c r="L13" s="69">
        <f>K13*C13/C31</f>
        <v>0</v>
      </c>
      <c r="M13" s="28"/>
    </row>
    <row r="14" spans="1:13" ht="69">
      <c r="A14" s="25" t="s">
        <v>190</v>
      </c>
      <c r="B14" s="15" t="s">
        <v>6</v>
      </c>
      <c r="C14" s="5">
        <v>15</v>
      </c>
      <c r="D14" s="32" t="s">
        <v>297</v>
      </c>
      <c r="E14" s="33" t="s">
        <v>54</v>
      </c>
      <c r="F14" s="33" t="s">
        <v>98</v>
      </c>
      <c r="G14" s="33" t="s">
        <v>161</v>
      </c>
      <c r="H14" s="27" t="s">
        <v>293</v>
      </c>
      <c r="I14" s="27" t="s">
        <v>57</v>
      </c>
      <c r="J14" s="27"/>
      <c r="K14" s="69"/>
      <c r="L14" s="69">
        <f>K14*C14/C31</f>
        <v>0</v>
      </c>
      <c r="M14" s="28"/>
    </row>
    <row r="15" spans="1:13" ht="18.75">
      <c r="A15" s="38" t="s">
        <v>101</v>
      </c>
      <c r="B15" s="39"/>
      <c r="C15" s="7">
        <f>SUM(C16)</f>
        <v>10</v>
      </c>
      <c r="D15" s="39"/>
      <c r="E15" s="39"/>
      <c r="F15" s="39"/>
      <c r="G15" s="39"/>
      <c r="H15" s="39"/>
      <c r="I15" s="39"/>
      <c r="J15" s="39"/>
      <c r="K15" s="71">
        <f>L15*C31/C15</f>
        <v>0</v>
      </c>
      <c r="L15" s="71">
        <f>SUM(L16)</f>
        <v>0</v>
      </c>
      <c r="M15" s="39"/>
    </row>
    <row r="16" spans="1:13" ht="63">
      <c r="A16" s="25" t="s">
        <v>163</v>
      </c>
      <c r="B16" s="15" t="s">
        <v>6</v>
      </c>
      <c r="C16" s="5">
        <v>10</v>
      </c>
      <c r="D16" s="11" t="s">
        <v>292</v>
      </c>
      <c r="E16" s="15" t="s">
        <v>54</v>
      </c>
      <c r="F16" s="15" t="s">
        <v>98</v>
      </c>
      <c r="G16" s="15" t="s">
        <v>161</v>
      </c>
      <c r="H16" s="15" t="s">
        <v>191</v>
      </c>
      <c r="I16" s="15" t="s">
        <v>212</v>
      </c>
      <c r="J16" s="15"/>
      <c r="K16" s="72"/>
      <c r="L16" s="72">
        <f>K16*C16/C31</f>
        <v>0</v>
      </c>
      <c r="M16" s="15"/>
    </row>
    <row r="17" spans="1:13" ht="37.5">
      <c r="A17" s="63" t="s">
        <v>164</v>
      </c>
      <c r="B17" s="40"/>
      <c r="C17" s="8">
        <f>SUM(C18+C19+C23+C24+C25)</f>
        <v>20</v>
      </c>
      <c r="D17" s="40"/>
      <c r="E17" s="40"/>
      <c r="F17" s="40"/>
      <c r="G17" s="40"/>
      <c r="H17" s="40"/>
      <c r="I17" s="40"/>
      <c r="J17" s="40"/>
      <c r="K17" s="73">
        <f>L17*C31/C17</f>
        <v>0</v>
      </c>
      <c r="L17" s="73">
        <f>SUM(L18,L19,L23,L24,L25)</f>
        <v>0</v>
      </c>
      <c r="M17" s="40"/>
    </row>
    <row r="18" spans="1:13" ht="56.25">
      <c r="A18" s="25" t="s">
        <v>192</v>
      </c>
      <c r="B18" s="15" t="s">
        <v>6</v>
      </c>
      <c r="C18" s="5">
        <v>2</v>
      </c>
      <c r="D18" s="15" t="s">
        <v>212</v>
      </c>
      <c r="E18" s="15" t="s">
        <v>54</v>
      </c>
      <c r="F18" s="15" t="s">
        <v>98</v>
      </c>
      <c r="G18" s="15" t="s">
        <v>161</v>
      </c>
      <c r="H18" s="15" t="s">
        <v>191</v>
      </c>
      <c r="I18" s="15" t="s">
        <v>212</v>
      </c>
      <c r="J18" s="15"/>
      <c r="K18" s="72"/>
      <c r="L18" s="72">
        <f>K18*C18/C31</f>
        <v>0</v>
      </c>
      <c r="M18" s="15"/>
    </row>
    <row r="19" spans="1:13" ht="37.5">
      <c r="A19" s="25" t="s">
        <v>214</v>
      </c>
      <c r="B19" s="15"/>
      <c r="C19" s="5">
        <f>SUM(C20:C22)</f>
        <v>3</v>
      </c>
      <c r="D19" s="15"/>
      <c r="E19" s="15"/>
      <c r="F19" s="15"/>
      <c r="G19" s="15"/>
      <c r="H19" s="15"/>
      <c r="I19" s="15"/>
      <c r="J19" s="15"/>
      <c r="K19" s="72">
        <f>L19*C31/C19</f>
        <v>0</v>
      </c>
      <c r="L19" s="72">
        <f>SUM(L20,L21,L22)</f>
        <v>0</v>
      </c>
      <c r="M19" s="15"/>
    </row>
    <row r="20" spans="1:13" ht="93.75">
      <c r="A20" s="25" t="s">
        <v>215</v>
      </c>
      <c r="B20" s="15" t="s">
        <v>6</v>
      </c>
      <c r="C20" s="5">
        <v>1</v>
      </c>
      <c r="D20" s="15" t="s">
        <v>57</v>
      </c>
      <c r="E20" s="15" t="s">
        <v>54</v>
      </c>
      <c r="F20" s="15" t="s">
        <v>98</v>
      </c>
      <c r="G20" s="15" t="s">
        <v>161</v>
      </c>
      <c r="H20" s="28" t="s">
        <v>293</v>
      </c>
      <c r="I20" s="28" t="s">
        <v>57</v>
      </c>
      <c r="J20" s="28"/>
      <c r="K20" s="74"/>
      <c r="L20" s="74">
        <f>K20*C20/C31</f>
        <v>0</v>
      </c>
      <c r="M20" s="15"/>
    </row>
    <row r="21" spans="1:13" ht="56.25">
      <c r="A21" s="25" t="s">
        <v>216</v>
      </c>
      <c r="B21" s="15" t="s">
        <v>6</v>
      </c>
      <c r="C21" s="5">
        <v>1</v>
      </c>
      <c r="D21" s="15" t="s">
        <v>294</v>
      </c>
      <c r="E21" s="15" t="s">
        <v>54</v>
      </c>
      <c r="F21" s="15" t="s">
        <v>98</v>
      </c>
      <c r="G21" s="15" t="s">
        <v>161</v>
      </c>
      <c r="H21" s="15" t="s">
        <v>295</v>
      </c>
      <c r="I21" s="15" t="s">
        <v>294</v>
      </c>
      <c r="J21" s="15"/>
      <c r="K21" s="72"/>
      <c r="L21" s="74">
        <f>K21*C21/C31</f>
        <v>0</v>
      </c>
      <c r="M21" s="15"/>
    </row>
    <row r="22" spans="1:13" ht="56.25">
      <c r="A22" s="25" t="s">
        <v>217</v>
      </c>
      <c r="B22" s="15" t="s">
        <v>6</v>
      </c>
      <c r="C22" s="5">
        <v>1</v>
      </c>
      <c r="D22" s="15" t="s">
        <v>294</v>
      </c>
      <c r="E22" s="15" t="s">
        <v>54</v>
      </c>
      <c r="F22" s="15" t="s">
        <v>98</v>
      </c>
      <c r="G22" s="15" t="s">
        <v>161</v>
      </c>
      <c r="H22" s="15" t="s">
        <v>295</v>
      </c>
      <c r="I22" s="15" t="s">
        <v>294</v>
      </c>
      <c r="J22" s="15"/>
      <c r="K22" s="72"/>
      <c r="L22" s="74">
        <f>K22*C22/C31</f>
        <v>0</v>
      </c>
      <c r="M22" s="15"/>
    </row>
    <row r="23" spans="1:13" ht="125.25" customHeight="1">
      <c r="A23" s="25" t="s">
        <v>249</v>
      </c>
      <c r="B23" s="15" t="s">
        <v>6</v>
      </c>
      <c r="C23" s="5">
        <v>3</v>
      </c>
      <c r="D23" s="32" t="s">
        <v>218</v>
      </c>
      <c r="E23" s="15" t="s">
        <v>54</v>
      </c>
      <c r="F23" s="15" t="s">
        <v>98</v>
      </c>
      <c r="G23" s="15" t="s">
        <v>161</v>
      </c>
      <c r="H23" s="15" t="s">
        <v>191</v>
      </c>
      <c r="I23" s="15" t="s">
        <v>212</v>
      </c>
      <c r="J23" s="15"/>
      <c r="K23" s="72"/>
      <c r="L23" s="74">
        <f>K23*C23/C31</f>
        <v>0</v>
      </c>
      <c r="M23" s="15"/>
    </row>
    <row r="24" spans="1:13" ht="110.25">
      <c r="A24" s="25" t="s">
        <v>257</v>
      </c>
      <c r="B24" s="15" t="s">
        <v>6</v>
      </c>
      <c r="C24" s="5">
        <v>8</v>
      </c>
      <c r="D24" s="11" t="s">
        <v>58</v>
      </c>
      <c r="E24" s="15" t="s">
        <v>54</v>
      </c>
      <c r="F24" s="15" t="s">
        <v>98</v>
      </c>
      <c r="G24" s="15" t="s">
        <v>161</v>
      </c>
      <c r="H24" s="15" t="s">
        <v>191</v>
      </c>
      <c r="I24" s="15" t="s">
        <v>212</v>
      </c>
      <c r="J24" s="15"/>
      <c r="K24" s="72"/>
      <c r="L24" s="74">
        <f>K24*C24/C31</f>
        <v>0</v>
      </c>
      <c r="M24" s="15"/>
    </row>
    <row r="25" spans="1:13" ht="86.25">
      <c r="A25" s="25" t="s">
        <v>274</v>
      </c>
      <c r="B25" s="15" t="s">
        <v>6</v>
      </c>
      <c r="C25" s="5">
        <v>4</v>
      </c>
      <c r="D25" s="14" t="s">
        <v>8</v>
      </c>
      <c r="E25" s="15" t="s">
        <v>54</v>
      </c>
      <c r="F25" s="15" t="s">
        <v>98</v>
      </c>
      <c r="G25" s="15" t="s">
        <v>161</v>
      </c>
      <c r="H25" s="28" t="s">
        <v>191</v>
      </c>
      <c r="I25" s="15" t="s">
        <v>212</v>
      </c>
      <c r="J25" s="15"/>
      <c r="K25" s="72"/>
      <c r="L25" s="74">
        <f>K25*C25/C31</f>
        <v>0</v>
      </c>
      <c r="M25" s="15"/>
    </row>
    <row r="26" spans="1:13" ht="18.75">
      <c r="A26" s="17" t="s">
        <v>193</v>
      </c>
      <c r="B26" s="18"/>
      <c r="C26" s="1">
        <f>SUM(C27:C30)</f>
        <v>20</v>
      </c>
      <c r="D26" s="18"/>
      <c r="E26" s="18"/>
      <c r="F26" s="18"/>
      <c r="G26" s="18"/>
      <c r="H26" s="18"/>
      <c r="I26" s="18"/>
      <c r="J26" s="18"/>
      <c r="K26" s="64">
        <f>L26*C31/C26</f>
        <v>0</v>
      </c>
      <c r="L26" s="64">
        <f>SUM(L27,L28,L29,L30)</f>
        <v>0</v>
      </c>
      <c r="M26" s="18"/>
    </row>
    <row r="27" spans="1:13" ht="110.25">
      <c r="A27" s="25" t="s">
        <v>296</v>
      </c>
      <c r="B27" s="15" t="s">
        <v>6</v>
      </c>
      <c r="C27" s="5">
        <v>5</v>
      </c>
      <c r="D27" s="11" t="s">
        <v>59</v>
      </c>
      <c r="E27" s="15" t="s">
        <v>54</v>
      </c>
      <c r="F27" s="15" t="s">
        <v>98</v>
      </c>
      <c r="G27" s="15" t="s">
        <v>161</v>
      </c>
      <c r="H27" s="41" t="s">
        <v>60</v>
      </c>
      <c r="I27" s="41" t="s">
        <v>61</v>
      </c>
      <c r="J27" s="28"/>
      <c r="K27" s="74"/>
      <c r="L27" s="74">
        <f>K27*C27/C31</f>
        <v>0</v>
      </c>
      <c r="M27" s="15"/>
    </row>
    <row r="28" spans="1:13" ht="56.25">
      <c r="A28" s="25" t="s">
        <v>62</v>
      </c>
      <c r="B28" s="15" t="s">
        <v>6</v>
      </c>
      <c r="C28" s="5">
        <v>5</v>
      </c>
      <c r="D28" s="15" t="s">
        <v>212</v>
      </c>
      <c r="E28" s="15" t="s">
        <v>54</v>
      </c>
      <c r="F28" s="15" t="s">
        <v>98</v>
      </c>
      <c r="G28" s="15" t="s">
        <v>161</v>
      </c>
      <c r="H28" s="15" t="s">
        <v>191</v>
      </c>
      <c r="I28" s="15" t="s">
        <v>212</v>
      </c>
      <c r="J28" s="15"/>
      <c r="K28" s="72"/>
      <c r="L28" s="74">
        <f>K28*C28/C31</f>
        <v>0</v>
      </c>
      <c r="M28" s="15"/>
    </row>
    <row r="29" spans="1:13" ht="86.25">
      <c r="A29" s="25" t="s">
        <v>63</v>
      </c>
      <c r="B29" s="15" t="s">
        <v>6</v>
      </c>
      <c r="C29" s="5">
        <v>5</v>
      </c>
      <c r="D29" s="13" t="s">
        <v>64</v>
      </c>
      <c r="E29" s="15" t="s">
        <v>54</v>
      </c>
      <c r="F29" s="15" t="s">
        <v>98</v>
      </c>
      <c r="G29" s="15" t="s">
        <v>161</v>
      </c>
      <c r="H29" s="41" t="s">
        <v>11</v>
      </c>
      <c r="I29" s="41" t="s">
        <v>65</v>
      </c>
      <c r="J29" s="28"/>
      <c r="K29" s="74"/>
      <c r="L29" s="74">
        <f>K29*C29/C31</f>
        <v>0</v>
      </c>
      <c r="M29" s="15"/>
    </row>
    <row r="30" spans="1:13" ht="155.25">
      <c r="A30" s="25" t="s">
        <v>102</v>
      </c>
      <c r="B30" s="15" t="s">
        <v>6</v>
      </c>
      <c r="C30" s="5">
        <v>5</v>
      </c>
      <c r="D30" s="14" t="s">
        <v>66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K30*C30/C31</f>
        <v>0</v>
      </c>
      <c r="M30" s="15"/>
    </row>
    <row r="31" spans="1:13" ht="18.75">
      <c r="A31" s="116" t="s">
        <v>9</v>
      </c>
      <c r="B31" s="116"/>
      <c r="C31" s="10">
        <f>SUM(C6+C15+C17+C26)</f>
        <v>100</v>
      </c>
      <c r="D31" s="12"/>
      <c r="E31" s="12"/>
      <c r="F31" s="12"/>
      <c r="G31" s="12"/>
      <c r="H31" s="12"/>
      <c r="I31" s="12"/>
      <c r="J31" s="12"/>
      <c r="K31" s="75"/>
      <c r="L31" s="76">
        <f>SUM(L6,L15,L17,L26)</f>
        <v>0</v>
      </c>
      <c r="M31" s="12"/>
    </row>
    <row r="34" spans="1:12" s="107" customFormat="1" ht="19.5">
      <c r="A34" s="102" t="s">
        <v>344</v>
      </c>
      <c r="B34" s="103"/>
      <c r="C34" s="104"/>
      <c r="D34" s="104"/>
      <c r="E34" s="104"/>
      <c r="F34" s="104"/>
      <c r="G34" s="104"/>
      <c r="H34" s="104"/>
      <c r="I34" s="105"/>
      <c r="J34" s="105"/>
      <c r="K34" s="105"/>
      <c r="L34" s="106"/>
    </row>
    <row r="35" spans="1:12" s="107" customFormat="1" ht="19.5">
      <c r="A35" s="102" t="s">
        <v>340</v>
      </c>
      <c r="B35" s="103"/>
      <c r="C35" s="104"/>
      <c r="D35" s="104"/>
      <c r="E35" s="104"/>
      <c r="F35" s="104"/>
      <c r="G35" s="104"/>
      <c r="H35" s="104"/>
      <c r="I35" s="105"/>
      <c r="J35" s="105"/>
      <c r="K35" s="105"/>
      <c r="L35" s="106"/>
    </row>
    <row r="36" spans="1:12" s="107" customFormat="1" ht="19.5">
      <c r="A36" s="102" t="s">
        <v>341</v>
      </c>
      <c r="B36" s="103"/>
      <c r="C36" s="104"/>
      <c r="D36" s="104"/>
      <c r="E36" s="104"/>
      <c r="F36" s="104"/>
      <c r="G36" s="104"/>
      <c r="H36" s="104"/>
      <c r="I36" s="105"/>
      <c r="J36" s="105"/>
      <c r="K36" s="105"/>
      <c r="L36" s="106"/>
    </row>
    <row r="37" spans="1:12" s="107" customFormat="1" ht="19.5">
      <c r="A37" s="112" t="s">
        <v>342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1:12" s="107" customFormat="1" ht="18.75">
      <c r="A38" s="106" t="s">
        <v>343</v>
      </c>
      <c r="B38" s="106"/>
      <c r="C38" s="108"/>
      <c r="D38" s="108"/>
      <c r="E38" s="108"/>
      <c r="F38" s="108"/>
      <c r="G38" s="108"/>
      <c r="H38" s="108"/>
      <c r="I38" s="109"/>
      <c r="J38" s="109"/>
      <c r="K38" s="109"/>
      <c r="L38" s="106"/>
    </row>
  </sheetData>
  <sheetProtection/>
  <mergeCells count="12">
    <mergeCell ref="D4:D5"/>
    <mergeCell ref="E4:I4"/>
    <mergeCell ref="M4:M5"/>
    <mergeCell ref="A37:L37"/>
    <mergeCell ref="J4:L4"/>
    <mergeCell ref="A31:B31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92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21"/>
      <c r="L7" s="21"/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28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28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5.2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156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21"/>
      <c r="L7" s="21"/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27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5.2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6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188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41.75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329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72"/>
      <c r="L24" s="72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5.2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75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 topLeftCell="A37">
      <selection activeCell="A40" sqref="A40:IV44"/>
    </sheetView>
  </sheetViews>
  <sheetFormatPr defaultColWidth="9.140625" defaultRowHeight="15"/>
  <cols>
    <col min="1" max="1" width="22.57421875" style="16" customWidth="1"/>
    <col min="2" max="2" width="6.140625" style="16" customWidth="1"/>
    <col min="3" max="3" width="6.140625" style="85" customWidth="1"/>
    <col min="4" max="4" width="13.57421875" style="16" customWidth="1"/>
    <col min="5" max="7" width="5.7109375" style="16" customWidth="1"/>
    <col min="8" max="9" width="8.140625" style="16" customWidth="1"/>
    <col min="10" max="10" width="8.8515625" style="16" customWidth="1"/>
    <col min="11" max="12" width="7.57421875" style="16" customWidth="1"/>
    <col min="13" max="13" width="10.7109375" style="16" customWidth="1"/>
    <col min="14" max="14" width="9.00390625" style="16" customWidth="1"/>
    <col min="15" max="15" width="22.421875" style="16" customWidth="1"/>
    <col min="16" max="16384" width="9.00390625" style="16" customWidth="1"/>
  </cols>
  <sheetData>
    <row r="1" spans="1:13" ht="18.75">
      <c r="A1" s="117" t="s">
        <v>324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8.75">
      <c r="A2" s="118" t="s">
        <v>325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>
      <c r="A3" s="119" t="s">
        <v>211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>
      <c r="A4" s="120" t="s">
        <v>1</v>
      </c>
      <c r="B4" s="120" t="s">
        <v>2</v>
      </c>
      <c r="C4" s="123" t="s">
        <v>3</v>
      </c>
      <c r="D4" s="110" t="s">
        <v>289</v>
      </c>
      <c r="E4" s="120" t="s">
        <v>4</v>
      </c>
      <c r="F4" s="120"/>
      <c r="G4" s="120"/>
      <c r="H4" s="120"/>
      <c r="I4" s="120"/>
      <c r="J4" s="113" t="s">
        <v>321</v>
      </c>
      <c r="K4" s="114"/>
      <c r="L4" s="115"/>
      <c r="M4" s="110" t="s">
        <v>5</v>
      </c>
    </row>
    <row r="5" spans="1:13" ht="34.5">
      <c r="A5" s="120"/>
      <c r="B5" s="120"/>
      <c r="C5" s="124"/>
      <c r="D5" s="111"/>
      <c r="E5" s="61">
        <v>1</v>
      </c>
      <c r="F5" s="61">
        <v>2</v>
      </c>
      <c r="G5" s="61">
        <v>3</v>
      </c>
      <c r="H5" s="61">
        <v>4</v>
      </c>
      <c r="I5" s="61">
        <v>5</v>
      </c>
      <c r="J5" s="62" t="s">
        <v>321</v>
      </c>
      <c r="K5" s="62" t="s">
        <v>322</v>
      </c>
      <c r="L5" s="62" t="s">
        <v>323</v>
      </c>
      <c r="M5" s="111"/>
    </row>
    <row r="6" spans="1:13" ht="18.75">
      <c r="A6" s="17" t="s">
        <v>51</v>
      </c>
      <c r="B6" s="18"/>
      <c r="C6" s="79">
        <f>SUM(C7+C10)</f>
        <v>50</v>
      </c>
      <c r="D6" s="18"/>
      <c r="E6" s="18"/>
      <c r="F6" s="18"/>
      <c r="G6" s="18"/>
      <c r="H6" s="18"/>
      <c r="I6" s="18"/>
      <c r="J6" s="18"/>
      <c r="K6" s="64">
        <f>L6*C37/C6</f>
        <v>0</v>
      </c>
      <c r="L6" s="64">
        <f>SUM(L7,L10)</f>
        <v>0</v>
      </c>
      <c r="M6" s="18"/>
    </row>
    <row r="7" spans="1:13" ht="75">
      <c r="A7" s="19" t="s">
        <v>52</v>
      </c>
      <c r="B7" s="20"/>
      <c r="C7" s="80">
        <f>SUM(C8,C9)</f>
        <v>0</v>
      </c>
      <c r="D7" s="20"/>
      <c r="E7" s="21"/>
      <c r="F7" s="21"/>
      <c r="G7" s="21"/>
      <c r="H7" s="21"/>
      <c r="I7" s="21"/>
      <c r="J7" s="21"/>
      <c r="K7" s="65">
        <v>0</v>
      </c>
      <c r="L7" s="65">
        <f>SUM(L8,L9)</f>
        <v>0</v>
      </c>
      <c r="M7" s="21"/>
    </row>
    <row r="8" spans="1:13" ht="93.75">
      <c r="A8" s="22" t="s">
        <v>53</v>
      </c>
      <c r="B8" s="23"/>
      <c r="C8" s="81">
        <v>0</v>
      </c>
      <c r="D8" s="23"/>
      <c r="E8" s="24"/>
      <c r="F8" s="24"/>
      <c r="G8" s="24"/>
      <c r="H8" s="24"/>
      <c r="I8" s="24"/>
      <c r="J8" s="24"/>
      <c r="K8" s="24"/>
      <c r="L8" s="24"/>
      <c r="M8" s="23" t="s">
        <v>13</v>
      </c>
    </row>
    <row r="9" spans="1:13" ht="56.25">
      <c r="A9" s="22" t="s">
        <v>96</v>
      </c>
      <c r="B9" s="23"/>
      <c r="C9" s="81">
        <v>0</v>
      </c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</row>
    <row r="10" spans="1:13" ht="56.25">
      <c r="A10" s="29" t="s">
        <v>99</v>
      </c>
      <c r="B10" s="30"/>
      <c r="C10" s="82">
        <f>SUM(C11,C13,C16,C20)</f>
        <v>50</v>
      </c>
      <c r="D10" s="30"/>
      <c r="E10" s="30"/>
      <c r="F10" s="30"/>
      <c r="G10" s="31"/>
      <c r="H10" s="31"/>
      <c r="I10" s="31"/>
      <c r="J10" s="31"/>
      <c r="K10" s="70">
        <f>L10*C37/C10</f>
        <v>0</v>
      </c>
      <c r="L10" s="70">
        <f>SUM(L11,L13,L16,L20)</f>
        <v>0</v>
      </c>
      <c r="M10" s="31"/>
    </row>
    <row r="11" spans="1:13" ht="56.25">
      <c r="A11" s="25" t="s">
        <v>109</v>
      </c>
      <c r="B11" s="15"/>
      <c r="C11" s="77">
        <f>SUM(C12)</f>
        <v>15</v>
      </c>
      <c r="D11" s="32"/>
      <c r="E11" s="33"/>
      <c r="F11" s="33"/>
      <c r="G11" s="33"/>
      <c r="H11" s="27"/>
      <c r="I11" s="27"/>
      <c r="J11" s="27"/>
      <c r="K11" s="69">
        <f>L11*C37/C11</f>
        <v>0</v>
      </c>
      <c r="L11" s="69">
        <f>SUM(L12)</f>
        <v>0</v>
      </c>
      <c r="M11" s="28"/>
    </row>
    <row r="12" spans="1:13" ht="56.25">
      <c r="A12" s="25" t="s">
        <v>110</v>
      </c>
      <c r="B12" s="15" t="s">
        <v>6</v>
      </c>
      <c r="C12" s="77">
        <v>15</v>
      </c>
      <c r="D12" s="28" t="s">
        <v>57</v>
      </c>
      <c r="E12" s="33" t="s">
        <v>54</v>
      </c>
      <c r="F12" s="33" t="s">
        <v>98</v>
      </c>
      <c r="G12" s="33" t="s">
        <v>161</v>
      </c>
      <c r="H12" s="27" t="s">
        <v>272</v>
      </c>
      <c r="I12" s="27" t="s">
        <v>57</v>
      </c>
      <c r="J12" s="27"/>
      <c r="K12" s="69"/>
      <c r="L12" s="69">
        <f>K12*C12/C37</f>
        <v>0</v>
      </c>
      <c r="M12" s="28" t="s">
        <v>40</v>
      </c>
    </row>
    <row r="13" spans="1:13" ht="56.25">
      <c r="A13" s="25" t="s">
        <v>111</v>
      </c>
      <c r="B13" s="15"/>
      <c r="C13" s="77">
        <f>SUM(C14,C15)</f>
        <v>15</v>
      </c>
      <c r="D13" s="28"/>
      <c r="E13" s="33"/>
      <c r="F13" s="33"/>
      <c r="G13" s="33"/>
      <c r="H13" s="27"/>
      <c r="I13" s="27"/>
      <c r="J13" s="27"/>
      <c r="K13" s="69">
        <f>L13*C37/C13</f>
        <v>0</v>
      </c>
      <c r="L13" s="69">
        <f>SUM(L14,L15)</f>
        <v>0</v>
      </c>
      <c r="M13" s="32"/>
    </row>
    <row r="14" spans="1:13" ht="110.25">
      <c r="A14" s="25" t="s">
        <v>112</v>
      </c>
      <c r="B14" s="15" t="s">
        <v>20</v>
      </c>
      <c r="C14" s="77">
        <v>7.5</v>
      </c>
      <c r="D14" s="28" t="s">
        <v>212</v>
      </c>
      <c r="E14" s="33" t="s">
        <v>54</v>
      </c>
      <c r="F14" s="33" t="s">
        <v>98</v>
      </c>
      <c r="G14" s="33" t="s">
        <v>161</v>
      </c>
      <c r="H14" s="34" t="s">
        <v>248</v>
      </c>
      <c r="I14" s="34" t="s">
        <v>213</v>
      </c>
      <c r="J14" s="27"/>
      <c r="K14" s="69"/>
      <c r="L14" s="69">
        <f>K14*C14/C37</f>
        <v>0</v>
      </c>
      <c r="M14" s="28" t="s">
        <v>41</v>
      </c>
    </row>
    <row r="15" spans="1:13" ht="56.25">
      <c r="A15" s="25" t="s">
        <v>113</v>
      </c>
      <c r="B15" s="15" t="s">
        <v>20</v>
      </c>
      <c r="C15" s="77">
        <v>7.5</v>
      </c>
      <c r="D15" s="28" t="s">
        <v>70</v>
      </c>
      <c r="E15" s="33" t="s">
        <v>54</v>
      </c>
      <c r="F15" s="33" t="s">
        <v>98</v>
      </c>
      <c r="G15" s="33" t="s">
        <v>161</v>
      </c>
      <c r="H15" s="27" t="s">
        <v>191</v>
      </c>
      <c r="I15" s="27" t="s">
        <v>212</v>
      </c>
      <c r="J15" s="27"/>
      <c r="K15" s="69"/>
      <c r="L15" s="69">
        <f>K15*C15/C37</f>
        <v>0</v>
      </c>
      <c r="M15" s="28" t="s">
        <v>42</v>
      </c>
    </row>
    <row r="16" spans="1:13" ht="56.25">
      <c r="A16" s="25" t="s">
        <v>172</v>
      </c>
      <c r="B16" s="15"/>
      <c r="C16" s="77">
        <f>SUM(C17,C18,C19)</f>
        <v>15</v>
      </c>
      <c r="D16" s="28"/>
      <c r="E16" s="33"/>
      <c r="F16" s="33"/>
      <c r="G16" s="33"/>
      <c r="H16" s="27"/>
      <c r="I16" s="27"/>
      <c r="J16" s="27"/>
      <c r="K16" s="69">
        <f>L16*C37/C16</f>
        <v>0</v>
      </c>
      <c r="L16" s="69">
        <f>SUM(L17,L18,L19)</f>
        <v>0</v>
      </c>
      <c r="M16" s="32"/>
    </row>
    <row r="17" spans="1:13" ht="75">
      <c r="A17" s="25" t="s">
        <v>173</v>
      </c>
      <c r="B17" s="15" t="s">
        <v>6</v>
      </c>
      <c r="C17" s="77">
        <v>5</v>
      </c>
      <c r="D17" s="28" t="s">
        <v>45</v>
      </c>
      <c r="E17" s="33" t="s">
        <v>54</v>
      </c>
      <c r="F17" s="33" t="s">
        <v>98</v>
      </c>
      <c r="G17" s="33" t="s">
        <v>161</v>
      </c>
      <c r="H17" s="27" t="s">
        <v>191</v>
      </c>
      <c r="I17" s="27" t="s">
        <v>212</v>
      </c>
      <c r="J17" s="27"/>
      <c r="K17" s="69"/>
      <c r="L17" s="69">
        <f>K17*C17/C37</f>
        <v>0</v>
      </c>
      <c r="M17" s="28" t="s">
        <v>44</v>
      </c>
    </row>
    <row r="18" spans="1:13" ht="56.25">
      <c r="A18" s="25" t="s">
        <v>186</v>
      </c>
      <c r="B18" s="15" t="s">
        <v>6</v>
      </c>
      <c r="C18" s="77">
        <v>5</v>
      </c>
      <c r="D18" s="28" t="s">
        <v>212</v>
      </c>
      <c r="E18" s="33" t="s">
        <v>54</v>
      </c>
      <c r="F18" s="33" t="s">
        <v>98</v>
      </c>
      <c r="G18" s="33" t="s">
        <v>161</v>
      </c>
      <c r="H18" s="27" t="s">
        <v>191</v>
      </c>
      <c r="I18" s="27" t="s">
        <v>212</v>
      </c>
      <c r="J18" s="27"/>
      <c r="K18" s="69"/>
      <c r="L18" s="69">
        <f>K18*C18/C37</f>
        <v>0</v>
      </c>
      <c r="M18" s="28" t="s">
        <v>44</v>
      </c>
    </row>
    <row r="19" spans="1:13" ht="154.5" customHeight="1">
      <c r="A19" s="25" t="s">
        <v>187</v>
      </c>
      <c r="B19" s="15" t="s">
        <v>6</v>
      </c>
      <c r="C19" s="77">
        <v>5</v>
      </c>
      <c r="D19" s="11" t="s">
        <v>290</v>
      </c>
      <c r="E19" s="33" t="s">
        <v>54</v>
      </c>
      <c r="F19" s="33" t="s">
        <v>98</v>
      </c>
      <c r="G19" s="33" t="s">
        <v>161</v>
      </c>
      <c r="H19" s="34" t="s">
        <v>273</v>
      </c>
      <c r="I19" s="34" t="s">
        <v>291</v>
      </c>
      <c r="J19" s="27"/>
      <c r="K19" s="69"/>
      <c r="L19" s="69">
        <f>K19*C19/C37</f>
        <v>0</v>
      </c>
      <c r="M19" s="28" t="s">
        <v>44</v>
      </c>
    </row>
    <row r="20" spans="1:13" ht="56.25">
      <c r="A20" s="36" t="s">
        <v>195</v>
      </c>
      <c r="B20" s="15" t="s">
        <v>6</v>
      </c>
      <c r="C20" s="77">
        <v>5</v>
      </c>
      <c r="D20" s="28" t="s">
        <v>212</v>
      </c>
      <c r="E20" s="33" t="s">
        <v>54</v>
      </c>
      <c r="F20" s="33" t="s">
        <v>98</v>
      </c>
      <c r="G20" s="33" t="s">
        <v>161</v>
      </c>
      <c r="H20" s="27" t="s">
        <v>191</v>
      </c>
      <c r="I20" s="27" t="s">
        <v>212</v>
      </c>
      <c r="J20" s="27"/>
      <c r="K20" s="69"/>
      <c r="L20" s="69">
        <f>K20*C20/C37</f>
        <v>0</v>
      </c>
      <c r="M20" s="27" t="s">
        <v>43</v>
      </c>
    </row>
    <row r="21" spans="1:13" ht="18.75">
      <c r="A21" s="38" t="s">
        <v>101</v>
      </c>
      <c r="B21" s="39"/>
      <c r="C21" s="83">
        <f>SUM(C22)</f>
        <v>10</v>
      </c>
      <c r="D21" s="39"/>
      <c r="E21" s="39"/>
      <c r="F21" s="39"/>
      <c r="G21" s="39"/>
      <c r="H21" s="39"/>
      <c r="I21" s="39"/>
      <c r="J21" s="39"/>
      <c r="K21" s="71">
        <f>L21*C37/C21</f>
        <v>0</v>
      </c>
      <c r="L21" s="71">
        <f>SUM(L22)</f>
        <v>0</v>
      </c>
      <c r="M21" s="39"/>
    </row>
    <row r="22" spans="1:13" ht="63">
      <c r="A22" s="25" t="s">
        <v>163</v>
      </c>
      <c r="B22" s="15" t="s">
        <v>6</v>
      </c>
      <c r="C22" s="77">
        <v>10</v>
      </c>
      <c r="D22" s="11" t="s">
        <v>292</v>
      </c>
      <c r="E22" s="15" t="s">
        <v>54</v>
      </c>
      <c r="F22" s="15" t="s">
        <v>98</v>
      </c>
      <c r="G22" s="15" t="s">
        <v>161</v>
      </c>
      <c r="H22" s="15" t="s">
        <v>191</v>
      </c>
      <c r="I22" s="15" t="s">
        <v>212</v>
      </c>
      <c r="J22" s="15"/>
      <c r="K22" s="72"/>
      <c r="L22" s="72">
        <f>K22*C22/C37</f>
        <v>0</v>
      </c>
      <c r="M22" s="15"/>
    </row>
    <row r="23" spans="1:13" ht="37.5">
      <c r="A23" s="63" t="s">
        <v>164</v>
      </c>
      <c r="B23" s="40"/>
      <c r="C23" s="84">
        <f>SUM(C24+C25+C29+C30+C31)</f>
        <v>18</v>
      </c>
      <c r="D23" s="40"/>
      <c r="E23" s="40"/>
      <c r="F23" s="40"/>
      <c r="G23" s="40"/>
      <c r="H23" s="40"/>
      <c r="I23" s="40"/>
      <c r="J23" s="40"/>
      <c r="K23" s="73">
        <f>L23*C37/C23</f>
        <v>0</v>
      </c>
      <c r="L23" s="73">
        <f>SUM(L24,L25,L29,L30,L31)</f>
        <v>0</v>
      </c>
      <c r="M23" s="40"/>
    </row>
    <row r="24" spans="1:13" ht="56.25">
      <c r="A24" s="25" t="s">
        <v>192</v>
      </c>
      <c r="B24" s="15" t="s">
        <v>6</v>
      </c>
      <c r="C24" s="77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13</v>
      </c>
    </row>
    <row r="25" spans="1:13" ht="37.5">
      <c r="A25" s="25" t="s">
        <v>214</v>
      </c>
      <c r="B25" s="15"/>
      <c r="C25" s="77">
        <f>SUM(C26:C28)</f>
        <v>3</v>
      </c>
      <c r="D25" s="15"/>
      <c r="E25" s="15"/>
      <c r="F25" s="15"/>
      <c r="G25" s="15"/>
      <c r="H25" s="15"/>
      <c r="I25" s="15"/>
      <c r="J25" s="15"/>
      <c r="K25" s="72">
        <f>L25*C37/C25</f>
        <v>0</v>
      </c>
      <c r="L25" s="72">
        <f>SUM(L26,L27,L28)</f>
        <v>0</v>
      </c>
      <c r="M25" s="15"/>
    </row>
    <row r="26" spans="1:13" ht="93.75">
      <c r="A26" s="25" t="s">
        <v>215</v>
      </c>
      <c r="B26" s="15" t="s">
        <v>6</v>
      </c>
      <c r="C26" s="77">
        <v>1</v>
      </c>
      <c r="D26" s="15" t="s">
        <v>57</v>
      </c>
      <c r="E26" s="15" t="s">
        <v>54</v>
      </c>
      <c r="F26" s="15" t="s">
        <v>98</v>
      </c>
      <c r="G26" s="15" t="s">
        <v>161</v>
      </c>
      <c r="H26" s="28" t="s">
        <v>293</v>
      </c>
      <c r="I26" s="28" t="s">
        <v>57</v>
      </c>
      <c r="J26" s="28"/>
      <c r="K26" s="74"/>
      <c r="L26" s="74">
        <f>K26*C26/C37</f>
        <v>0</v>
      </c>
      <c r="M26" s="15"/>
    </row>
    <row r="27" spans="1:13" ht="56.25">
      <c r="A27" s="25" t="s">
        <v>216</v>
      </c>
      <c r="B27" s="15" t="s">
        <v>6</v>
      </c>
      <c r="C27" s="77">
        <v>1</v>
      </c>
      <c r="D27" s="15" t="s">
        <v>294</v>
      </c>
      <c r="E27" s="15" t="s">
        <v>54</v>
      </c>
      <c r="F27" s="15" t="s">
        <v>98</v>
      </c>
      <c r="G27" s="15" t="s">
        <v>161</v>
      </c>
      <c r="H27" s="15" t="s">
        <v>295</v>
      </c>
      <c r="I27" s="15" t="s">
        <v>294</v>
      </c>
      <c r="J27" s="15"/>
      <c r="K27" s="72"/>
      <c r="L27" s="74">
        <f>K27*C27/C37</f>
        <v>0</v>
      </c>
      <c r="M27" s="15"/>
    </row>
    <row r="28" spans="1:13" ht="56.25">
      <c r="A28" s="25" t="s">
        <v>217</v>
      </c>
      <c r="B28" s="15" t="s">
        <v>6</v>
      </c>
      <c r="C28" s="77">
        <v>1</v>
      </c>
      <c r="D28" s="15" t="s">
        <v>294</v>
      </c>
      <c r="E28" s="15" t="s">
        <v>54</v>
      </c>
      <c r="F28" s="15" t="s">
        <v>98</v>
      </c>
      <c r="G28" s="15" t="s">
        <v>161</v>
      </c>
      <c r="H28" s="15" t="s">
        <v>295</v>
      </c>
      <c r="I28" s="15" t="s">
        <v>294</v>
      </c>
      <c r="J28" s="15"/>
      <c r="K28" s="72"/>
      <c r="L28" s="74">
        <f>K28*C28/C37</f>
        <v>0</v>
      </c>
      <c r="M28" s="15"/>
    </row>
    <row r="29" spans="1:13" ht="125.25" customHeight="1">
      <c r="A29" s="25" t="s">
        <v>249</v>
      </c>
      <c r="B29" s="15" t="s">
        <v>6</v>
      </c>
      <c r="C29" s="77">
        <v>3</v>
      </c>
      <c r="D29" s="32" t="s">
        <v>218</v>
      </c>
      <c r="E29" s="15" t="s">
        <v>54</v>
      </c>
      <c r="F29" s="15" t="s">
        <v>98</v>
      </c>
      <c r="G29" s="15" t="s">
        <v>161</v>
      </c>
      <c r="H29" s="15" t="s">
        <v>191</v>
      </c>
      <c r="I29" s="15" t="s">
        <v>212</v>
      </c>
      <c r="J29" s="15"/>
      <c r="K29" s="72"/>
      <c r="L29" s="74">
        <f>K29*C29/C37</f>
        <v>0</v>
      </c>
      <c r="M29" s="15"/>
    </row>
    <row r="30" spans="1:13" ht="110.25">
      <c r="A30" s="25" t="s">
        <v>257</v>
      </c>
      <c r="B30" s="15" t="s">
        <v>6</v>
      </c>
      <c r="C30" s="77">
        <v>8</v>
      </c>
      <c r="D30" s="11" t="s">
        <v>58</v>
      </c>
      <c r="E30" s="15" t="s">
        <v>54</v>
      </c>
      <c r="F30" s="15" t="s">
        <v>98</v>
      </c>
      <c r="G30" s="15" t="s">
        <v>161</v>
      </c>
      <c r="H30" s="15" t="s">
        <v>191</v>
      </c>
      <c r="I30" s="15" t="s">
        <v>212</v>
      </c>
      <c r="J30" s="15"/>
      <c r="K30" s="72"/>
      <c r="L30" s="74">
        <f>K30*C30/C37</f>
        <v>0</v>
      </c>
      <c r="M30" s="15"/>
    </row>
    <row r="31" spans="1:13" ht="86.25">
      <c r="A31" s="25" t="s">
        <v>274</v>
      </c>
      <c r="B31" s="15" t="s">
        <v>6</v>
      </c>
      <c r="C31" s="77">
        <v>4</v>
      </c>
      <c r="D31" s="13" t="s">
        <v>8</v>
      </c>
      <c r="E31" s="15" t="s">
        <v>54</v>
      </c>
      <c r="F31" s="15" t="s">
        <v>98</v>
      </c>
      <c r="G31" s="15" t="s">
        <v>161</v>
      </c>
      <c r="H31" s="28" t="s">
        <v>191</v>
      </c>
      <c r="I31" s="15" t="s">
        <v>212</v>
      </c>
      <c r="J31" s="15"/>
      <c r="K31" s="72"/>
      <c r="L31" s="74">
        <f>K31*C31/C37</f>
        <v>0</v>
      </c>
      <c r="M31" s="15"/>
    </row>
    <row r="32" spans="1:13" ht="18.75">
      <c r="A32" s="17" t="s">
        <v>193</v>
      </c>
      <c r="B32" s="18"/>
      <c r="C32" s="79">
        <f>SUM(C33:C36)</f>
        <v>20</v>
      </c>
      <c r="D32" s="18"/>
      <c r="E32" s="18"/>
      <c r="F32" s="18"/>
      <c r="G32" s="18"/>
      <c r="H32" s="18"/>
      <c r="I32" s="18"/>
      <c r="J32" s="18"/>
      <c r="K32" s="64">
        <f>L32*C37/C32</f>
        <v>0</v>
      </c>
      <c r="L32" s="64">
        <f>SUM(L33,L34,L35,L36)</f>
        <v>0</v>
      </c>
      <c r="M32" s="18"/>
    </row>
    <row r="33" spans="1:13" ht="110.25">
      <c r="A33" s="25" t="s">
        <v>296</v>
      </c>
      <c r="B33" s="15" t="s">
        <v>6</v>
      </c>
      <c r="C33" s="77">
        <v>5</v>
      </c>
      <c r="D33" s="11" t="s">
        <v>59</v>
      </c>
      <c r="E33" s="15" t="s">
        <v>54</v>
      </c>
      <c r="F33" s="15" t="s">
        <v>98</v>
      </c>
      <c r="G33" s="15" t="s">
        <v>161</v>
      </c>
      <c r="H33" s="41" t="s">
        <v>60</v>
      </c>
      <c r="I33" s="41" t="s">
        <v>61</v>
      </c>
      <c r="J33" s="28"/>
      <c r="K33" s="74"/>
      <c r="L33" s="74">
        <f>K33*C33/C37</f>
        <v>0</v>
      </c>
      <c r="M33" s="15"/>
    </row>
    <row r="34" spans="1:13" ht="56.25">
      <c r="A34" s="25" t="s">
        <v>62</v>
      </c>
      <c r="B34" s="15" t="s">
        <v>6</v>
      </c>
      <c r="C34" s="77">
        <v>5</v>
      </c>
      <c r="D34" s="15" t="s">
        <v>212</v>
      </c>
      <c r="E34" s="15" t="s">
        <v>54</v>
      </c>
      <c r="F34" s="15" t="s">
        <v>98</v>
      </c>
      <c r="G34" s="15" t="s">
        <v>161</v>
      </c>
      <c r="H34" s="15" t="s">
        <v>191</v>
      </c>
      <c r="I34" s="15" t="s">
        <v>212</v>
      </c>
      <c r="J34" s="15"/>
      <c r="K34" s="72"/>
      <c r="L34" s="74">
        <f>K34*C34/C37</f>
        <v>0</v>
      </c>
      <c r="M34" s="15"/>
    </row>
    <row r="35" spans="1:13" ht="86.25">
      <c r="A35" s="25" t="s">
        <v>63</v>
      </c>
      <c r="B35" s="15" t="s">
        <v>6</v>
      </c>
      <c r="C35" s="77">
        <v>5</v>
      </c>
      <c r="D35" s="13" t="s">
        <v>64</v>
      </c>
      <c r="E35" s="15" t="s">
        <v>54</v>
      </c>
      <c r="F35" s="15" t="s">
        <v>98</v>
      </c>
      <c r="G35" s="15" t="s">
        <v>161</v>
      </c>
      <c r="H35" s="41" t="s">
        <v>11</v>
      </c>
      <c r="I35" s="41" t="s">
        <v>65</v>
      </c>
      <c r="J35" s="28"/>
      <c r="K35" s="74"/>
      <c r="L35" s="74">
        <f>K35*C35/C37</f>
        <v>0</v>
      </c>
      <c r="M35" s="15"/>
    </row>
    <row r="36" spans="1:13" ht="155.25">
      <c r="A36" s="25" t="s">
        <v>102</v>
      </c>
      <c r="B36" s="15" t="s">
        <v>6</v>
      </c>
      <c r="C36" s="77">
        <v>5</v>
      </c>
      <c r="D36" s="14" t="s">
        <v>66</v>
      </c>
      <c r="E36" s="15" t="s">
        <v>54</v>
      </c>
      <c r="F36" s="15" t="s">
        <v>98</v>
      </c>
      <c r="G36" s="15" t="s">
        <v>161</v>
      </c>
      <c r="H36" s="15" t="s">
        <v>191</v>
      </c>
      <c r="I36" s="15" t="s">
        <v>212</v>
      </c>
      <c r="J36" s="15"/>
      <c r="K36" s="72"/>
      <c r="L36" s="74">
        <f>K36*C36/C37</f>
        <v>0</v>
      </c>
      <c r="M36" s="15"/>
    </row>
    <row r="37" spans="1:13" ht="18.75">
      <c r="A37" s="116" t="s">
        <v>9</v>
      </c>
      <c r="B37" s="116"/>
      <c r="C37" s="78">
        <f>SUM(C6+C21+C23+C32)</f>
        <v>98</v>
      </c>
      <c r="D37" s="12"/>
      <c r="E37" s="12"/>
      <c r="F37" s="12"/>
      <c r="G37" s="12"/>
      <c r="H37" s="12"/>
      <c r="I37" s="12"/>
      <c r="J37" s="12"/>
      <c r="K37" s="12"/>
      <c r="L37" s="76">
        <f>SUM(L6,L21,L23,L32)</f>
        <v>0</v>
      </c>
      <c r="M37" s="12"/>
    </row>
    <row r="40" spans="1:12" s="107" customFormat="1" ht="19.5">
      <c r="A40" s="102" t="s">
        <v>344</v>
      </c>
      <c r="B40" s="103"/>
      <c r="C40" s="104"/>
      <c r="D40" s="104"/>
      <c r="E40" s="104"/>
      <c r="F40" s="104"/>
      <c r="G40" s="104"/>
      <c r="H40" s="104"/>
      <c r="I40" s="105"/>
      <c r="J40" s="105"/>
      <c r="K40" s="105"/>
      <c r="L40" s="106"/>
    </row>
    <row r="41" spans="1:12" s="107" customFormat="1" ht="19.5">
      <c r="A41" s="102" t="s">
        <v>340</v>
      </c>
      <c r="B41" s="103"/>
      <c r="C41" s="104"/>
      <c r="D41" s="104"/>
      <c r="E41" s="104"/>
      <c r="F41" s="104"/>
      <c r="G41" s="104"/>
      <c r="H41" s="104"/>
      <c r="I41" s="105"/>
      <c r="J41" s="105"/>
      <c r="K41" s="105"/>
      <c r="L41" s="106"/>
    </row>
    <row r="42" spans="1:12" s="107" customFormat="1" ht="19.5">
      <c r="A42" s="102" t="s">
        <v>341</v>
      </c>
      <c r="B42" s="103"/>
      <c r="C42" s="104"/>
      <c r="D42" s="104"/>
      <c r="E42" s="104"/>
      <c r="F42" s="104"/>
      <c r="G42" s="104"/>
      <c r="H42" s="104"/>
      <c r="I42" s="105"/>
      <c r="J42" s="105"/>
      <c r="K42" s="105"/>
      <c r="L42" s="106"/>
    </row>
    <row r="43" spans="1:12" s="107" customFormat="1" ht="19.5">
      <c r="A43" s="112" t="s">
        <v>342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s="107" customFormat="1" ht="18.75">
      <c r="A44" s="106" t="s">
        <v>343</v>
      </c>
      <c r="B44" s="106"/>
      <c r="C44" s="108"/>
      <c r="D44" s="108"/>
      <c r="E44" s="108"/>
      <c r="F44" s="108"/>
      <c r="G44" s="108"/>
      <c r="H44" s="108"/>
      <c r="I44" s="109"/>
      <c r="J44" s="109"/>
      <c r="K44" s="109"/>
      <c r="L44" s="106"/>
    </row>
  </sheetData>
  <sheetProtection/>
  <mergeCells count="12">
    <mergeCell ref="D4:D5"/>
    <mergeCell ref="E4:I4"/>
    <mergeCell ref="M4:M5"/>
    <mergeCell ref="A43:L43"/>
    <mergeCell ref="J4:L4"/>
    <mergeCell ref="A37:B37"/>
    <mergeCell ref="A1:M1"/>
    <mergeCell ref="A2:M2"/>
    <mergeCell ref="A3:M3"/>
    <mergeCell ref="A4:A5"/>
    <mergeCell ref="B4:B5"/>
    <mergeCell ref="C4:C5"/>
  </mergeCells>
  <printOptions/>
  <pageMargins left="0.5905511811023623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Footer>&amp;C&amp;ห/&amp;จ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AOM</cp:lastModifiedBy>
  <cp:lastPrinted>2016-03-22T07:55:17Z</cp:lastPrinted>
  <dcterms:created xsi:type="dcterms:W3CDTF">2015-12-09T07:22:20Z</dcterms:created>
  <dcterms:modified xsi:type="dcterms:W3CDTF">2016-03-22T07:57:07Z</dcterms:modified>
  <cp:category/>
  <cp:version/>
  <cp:contentType/>
  <cp:contentStatus/>
</cp:coreProperties>
</file>